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backupFile="1" defaultThemeVersion="124226"/>
  <mc:AlternateContent xmlns:mc="http://schemas.openxmlformats.org/markup-compatibility/2006">
    <mc:Choice Requires="x15">
      <x15ac:absPath xmlns:x15ac="http://schemas.microsoft.com/office/spreadsheetml/2010/11/ac" url="D:\SSCG\Regional Haze\5 year look back\"/>
    </mc:Choice>
  </mc:AlternateContent>
  <bookViews>
    <workbookView xWindow="0" yWindow="0" windowWidth="28800" windowHeight="13020"/>
  </bookViews>
  <sheets>
    <sheet name="SO2_and_NOx_2011_Point_Source_T" sheetId="1" r:id="rId1"/>
  </sheets>
  <definedNames>
    <definedName name="_xlnm._FilterDatabase" localSheetId="0" hidden="1">SO2_and_NOx_2011_Point_Source_T!$B$2:$Q$38</definedName>
    <definedName name="SO2_and_NOx_2011_Point_Source_Totals_By_state">SO2_and_NOx_2011_Point_Source_T!$B$2:$Q$38</definedName>
  </definedNames>
  <calcPr calcId="152511"/>
</workbook>
</file>

<file path=xl/calcChain.xml><?xml version="1.0" encoding="utf-8"?>
<calcChain xmlns="http://schemas.openxmlformats.org/spreadsheetml/2006/main">
  <c r="AD5" i="1" l="1"/>
  <c r="AK5" i="1"/>
  <c r="AL5" i="1"/>
  <c r="AC5" i="1"/>
  <c r="AC4" i="1" l="1"/>
  <c r="AP5" i="1"/>
  <c r="AC6" i="1"/>
  <c r="AC7" i="1"/>
  <c r="AP7" i="1" s="1"/>
  <c r="AC8" i="1"/>
  <c r="AC9" i="1"/>
  <c r="AP9" i="1" s="1"/>
  <c r="AC10" i="1"/>
  <c r="AC11" i="1"/>
  <c r="AP11" i="1" s="1"/>
  <c r="AC12" i="1"/>
  <c r="AC13" i="1"/>
  <c r="AP13" i="1" s="1"/>
  <c r="AC14" i="1"/>
  <c r="AC15" i="1"/>
  <c r="AP15" i="1" s="1"/>
  <c r="AC16" i="1"/>
  <c r="AC17" i="1"/>
  <c r="AP17" i="1" s="1"/>
  <c r="AC18" i="1"/>
  <c r="AC3" i="1"/>
  <c r="AP3" i="1" s="1"/>
  <c r="P4" i="1"/>
  <c r="AP4" i="1" s="1"/>
  <c r="P5" i="1"/>
  <c r="P6" i="1"/>
  <c r="AP6" i="1" s="1"/>
  <c r="P7" i="1"/>
  <c r="P8" i="1"/>
  <c r="AP8" i="1" s="1"/>
  <c r="P9" i="1"/>
  <c r="P10" i="1"/>
  <c r="AP10" i="1" s="1"/>
  <c r="P11" i="1"/>
  <c r="P12" i="1"/>
  <c r="AP12" i="1" s="1"/>
  <c r="P13" i="1"/>
  <c r="P14" i="1"/>
  <c r="AP14" i="1" s="1"/>
  <c r="P15" i="1"/>
  <c r="P16" i="1"/>
  <c r="P17" i="1"/>
  <c r="P18" i="1"/>
  <c r="AP18" i="1" s="1"/>
  <c r="P3" i="1"/>
  <c r="AD4" i="1"/>
  <c r="AD6" i="1"/>
  <c r="AD7" i="1"/>
  <c r="AD8" i="1"/>
  <c r="AD9" i="1"/>
  <c r="AD10" i="1"/>
  <c r="AD11" i="1"/>
  <c r="AD12" i="1"/>
  <c r="AD13" i="1"/>
  <c r="AD14" i="1"/>
  <c r="AD15" i="1"/>
  <c r="AD16" i="1"/>
  <c r="AD17" i="1"/>
  <c r="AD18" i="1"/>
  <c r="AE4" i="1"/>
  <c r="AE5" i="1"/>
  <c r="AE6" i="1"/>
  <c r="AE7" i="1"/>
  <c r="AE8" i="1"/>
  <c r="AE9" i="1"/>
  <c r="AE10" i="1"/>
  <c r="AE11" i="1"/>
  <c r="AE12" i="1"/>
  <c r="AE13" i="1"/>
  <c r="AE14" i="1"/>
  <c r="AE15" i="1"/>
  <c r="AE16" i="1"/>
  <c r="AE17" i="1"/>
  <c r="AE18" i="1"/>
  <c r="AF4" i="1"/>
  <c r="AF5" i="1"/>
  <c r="AF6" i="1"/>
  <c r="AF7" i="1"/>
  <c r="AF8" i="1"/>
  <c r="AF9" i="1"/>
  <c r="AF10" i="1"/>
  <c r="AF11" i="1"/>
  <c r="AF12" i="1"/>
  <c r="AF13" i="1"/>
  <c r="AF14" i="1"/>
  <c r="AF15" i="1"/>
  <c r="AF16" i="1"/>
  <c r="AF17" i="1"/>
  <c r="AF18" i="1"/>
  <c r="AG4" i="1"/>
  <c r="AG5" i="1"/>
  <c r="AG6" i="1"/>
  <c r="AG7" i="1"/>
  <c r="AG8" i="1"/>
  <c r="AG9" i="1"/>
  <c r="AG10" i="1"/>
  <c r="AG11" i="1"/>
  <c r="AG12" i="1"/>
  <c r="AG13" i="1"/>
  <c r="AG14" i="1"/>
  <c r="AG15" i="1"/>
  <c r="AG16" i="1"/>
  <c r="AG17" i="1"/>
  <c r="AG18" i="1"/>
  <c r="AH4" i="1"/>
  <c r="AH5" i="1"/>
  <c r="AH6" i="1"/>
  <c r="AH7" i="1"/>
  <c r="AH8" i="1"/>
  <c r="AH9" i="1"/>
  <c r="AH10" i="1"/>
  <c r="AH11" i="1"/>
  <c r="AH12" i="1"/>
  <c r="AH13" i="1"/>
  <c r="AH14" i="1"/>
  <c r="AH15" i="1"/>
  <c r="AH16" i="1"/>
  <c r="AH17" i="1"/>
  <c r="AH18" i="1"/>
  <c r="AI4" i="1"/>
  <c r="AI5" i="1"/>
  <c r="AI6" i="1"/>
  <c r="AI7" i="1"/>
  <c r="AI8" i="1"/>
  <c r="AI9" i="1"/>
  <c r="AI10" i="1"/>
  <c r="AI11" i="1"/>
  <c r="AI12" i="1"/>
  <c r="AI13" i="1"/>
  <c r="AI14" i="1"/>
  <c r="AI15" i="1"/>
  <c r="AI16" i="1"/>
  <c r="AI17" i="1"/>
  <c r="AI18" i="1"/>
  <c r="AK4" i="1"/>
  <c r="AK6" i="1"/>
  <c r="AK7" i="1"/>
  <c r="AK8" i="1"/>
  <c r="AK9" i="1"/>
  <c r="AK10" i="1"/>
  <c r="AK11" i="1"/>
  <c r="AK12" i="1"/>
  <c r="AK13" i="1"/>
  <c r="AK14" i="1"/>
  <c r="AK15" i="1"/>
  <c r="AK16" i="1"/>
  <c r="AK17" i="1"/>
  <c r="AK18" i="1"/>
  <c r="AJ4" i="1"/>
  <c r="AJ5" i="1"/>
  <c r="AJ6" i="1"/>
  <c r="AJ7" i="1"/>
  <c r="AJ8" i="1"/>
  <c r="AJ9" i="1"/>
  <c r="AJ10" i="1"/>
  <c r="AJ11" i="1"/>
  <c r="AJ12" i="1"/>
  <c r="AJ13" i="1"/>
  <c r="AJ14" i="1"/>
  <c r="AJ15" i="1"/>
  <c r="AJ16" i="1"/>
  <c r="AJ17" i="1"/>
  <c r="AJ18" i="1"/>
  <c r="AL4" i="1"/>
  <c r="AL6" i="1"/>
  <c r="AL7" i="1"/>
  <c r="AL8" i="1"/>
  <c r="AL9" i="1"/>
  <c r="AL10" i="1"/>
  <c r="AL11" i="1"/>
  <c r="AL12" i="1"/>
  <c r="AL13" i="1"/>
  <c r="AL14" i="1"/>
  <c r="AL15" i="1"/>
  <c r="AL16" i="1"/>
  <c r="AL17" i="1"/>
  <c r="AL18" i="1"/>
  <c r="AM4" i="1"/>
  <c r="AM5" i="1"/>
  <c r="AM6" i="1"/>
  <c r="AM7" i="1"/>
  <c r="AM8" i="1"/>
  <c r="AM9" i="1"/>
  <c r="AM10" i="1"/>
  <c r="AM11" i="1"/>
  <c r="AM12" i="1"/>
  <c r="AM13" i="1"/>
  <c r="AM14" i="1"/>
  <c r="AM15" i="1"/>
  <c r="AM16" i="1"/>
  <c r="AM17" i="1"/>
  <c r="AM18" i="1"/>
  <c r="AN4" i="1"/>
  <c r="AN5" i="1"/>
  <c r="AN6" i="1"/>
  <c r="AN7" i="1"/>
  <c r="AN8" i="1"/>
  <c r="AN9" i="1"/>
  <c r="AN10" i="1"/>
  <c r="AN11" i="1"/>
  <c r="AN12" i="1"/>
  <c r="AN13" i="1"/>
  <c r="AN14" i="1"/>
  <c r="AN15" i="1"/>
  <c r="AN16" i="1"/>
  <c r="AN17" i="1"/>
  <c r="AN18" i="1"/>
  <c r="AO4" i="1"/>
  <c r="AO5" i="1"/>
  <c r="AO6" i="1"/>
  <c r="AO7" i="1"/>
  <c r="AO8" i="1"/>
  <c r="AO9" i="1"/>
  <c r="AO10" i="1"/>
  <c r="AO11" i="1"/>
  <c r="AO12" i="1"/>
  <c r="AO13" i="1"/>
  <c r="AO14" i="1"/>
  <c r="AO15" i="1"/>
  <c r="AO16" i="1"/>
  <c r="AO17" i="1"/>
  <c r="AO18" i="1"/>
  <c r="AE3" i="1"/>
  <c r="AF3" i="1"/>
  <c r="AG3" i="1"/>
  <c r="AH3" i="1"/>
  <c r="AI3" i="1"/>
  <c r="AJ3" i="1"/>
  <c r="AK3" i="1"/>
  <c r="AL3" i="1"/>
  <c r="AM3" i="1"/>
  <c r="AN3" i="1"/>
  <c r="AO3" i="1"/>
  <c r="AD3" i="1"/>
  <c r="AP16" i="1" l="1"/>
</calcChain>
</file>

<file path=xl/sharedStrings.xml><?xml version="1.0" encoding="utf-8"?>
<sst xmlns="http://schemas.openxmlformats.org/spreadsheetml/2006/main" count="65" uniqueCount="27">
  <si>
    <t>CT</t>
  </si>
  <si>
    <t>Nitrogen Oxides</t>
  </si>
  <si>
    <t>PM2.5 Primary (Filt + Cond)</t>
  </si>
  <si>
    <t>Sulfur Dioxide</t>
  </si>
  <si>
    <t>Volatile Organic Compounds</t>
  </si>
  <si>
    <t>DC</t>
  </si>
  <si>
    <t>DE</t>
  </si>
  <si>
    <t>MA</t>
  </si>
  <si>
    <t>MD</t>
  </si>
  <si>
    <t>ME</t>
  </si>
  <si>
    <t>NH</t>
  </si>
  <si>
    <t>NJ</t>
  </si>
  <si>
    <t>NY</t>
  </si>
  <si>
    <t>SECTOR</t>
  </si>
  <si>
    <t>POINT</t>
  </si>
  <si>
    <t>POLLUTANT</t>
  </si>
  <si>
    <t>2011 TOTAL (TPY)</t>
  </si>
  <si>
    <t>NON-ROAD</t>
  </si>
  <si>
    <t>PA</t>
  </si>
  <si>
    <t>RI</t>
  </si>
  <si>
    <t>VT</t>
  </si>
  <si>
    <t>ON-ROAD</t>
  </si>
  <si>
    <t>AREA</t>
  </si>
  <si>
    <t>2002 TOTAL (TPY)</t>
  </si>
  <si>
    <t>MANE-VU</t>
  </si>
  <si>
    <t xml:space="preserve">2011 % Reduction from 2002 </t>
  </si>
  <si>
    <t>updated 5/4/2015 for NEI 2011 v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</si>
</sst>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3" x14ac:knownFonts="1">
    <font>
      <sz val="10"/>
      <name val="MS Sans Serif"/>
    </font>
    <font>
      <sz val="10"/>
      <name val="Tahoma"/>
      <family val="2"/>
    </font>
    <font>
      <sz val="8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164" fontId="1" fillId="0" borderId="0" xfId="0" applyNumberFormat="1" applyFont="1"/>
    <xf numFmtId="10" fontId="1" fillId="0" borderId="0" xfId="0" applyNumberFormat="1" applyFont="1"/>
    <xf numFmtId="0" fontId="1" fillId="0" borderId="1" xfId="0" applyFont="1" applyBorder="1"/>
    <xf numFmtId="164" fontId="1" fillId="0" borderId="2" xfId="0" applyNumberFormat="1" applyFont="1" applyBorder="1"/>
    <xf numFmtId="10" fontId="1" fillId="0" borderId="2" xfId="0" applyNumberFormat="1" applyFont="1" applyBorder="1"/>
    <xf numFmtId="10" fontId="1" fillId="0" borderId="3" xfId="0" applyNumberFormat="1" applyFont="1" applyBorder="1"/>
    <xf numFmtId="0" fontId="1" fillId="0" borderId="4" xfId="0" applyFont="1" applyBorder="1"/>
    <xf numFmtId="164" fontId="1" fillId="0" borderId="4" xfId="0" applyNumberFormat="1" applyFont="1" applyBorder="1"/>
    <xf numFmtId="0" fontId="1" fillId="2" borderId="0" xfId="0" applyFont="1" applyFill="1"/>
    <xf numFmtId="164" fontId="1" fillId="2" borderId="0" xfId="0" applyNumberFormat="1" applyFont="1" applyFill="1"/>
    <xf numFmtId="10" fontId="1" fillId="2" borderId="0" xfId="0" applyNumberFormat="1" applyFont="1" applyFill="1"/>
    <xf numFmtId="0" fontId="1" fillId="2" borderId="1" xfId="0" applyFont="1" applyFill="1" applyBorder="1"/>
    <xf numFmtId="164" fontId="1" fillId="2" borderId="2" xfId="0" applyNumberFormat="1" applyFont="1" applyFill="1" applyBorder="1"/>
    <xf numFmtId="10" fontId="1" fillId="2" borderId="2" xfId="0" applyNumberFormat="1" applyFont="1" applyFill="1" applyBorder="1"/>
    <xf numFmtId="10" fontId="1" fillId="2" borderId="3" xfId="0" applyNumberFormat="1" applyFont="1" applyFill="1" applyBorder="1"/>
    <xf numFmtId="0" fontId="1" fillId="0" borderId="0" xfId="0" applyFont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1" fillId="0" borderId="4" xfId="0" applyFont="1" applyBorder="1" applyAlignment="1">
      <alignment horizont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66"/>
      <color rgb="FF00F26D"/>
      <color rgb="FFCCFF33"/>
      <color rgb="FF99FF33"/>
      <color rgb="FF008A3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P34"/>
  <sheetViews>
    <sheetView tabSelected="1" workbookViewId="0">
      <selection activeCell="AP15" sqref="AP15"/>
    </sheetView>
  </sheetViews>
  <sheetFormatPr defaultRowHeight="12.75" x14ac:dyDescent="0.2"/>
  <cols>
    <col min="1" max="1" width="4.140625" customWidth="1"/>
    <col min="2" max="2" width="9.85546875" customWidth="1"/>
    <col min="3" max="3" width="24.5703125" customWidth="1"/>
    <col min="4" max="8" width="12.140625" hidden="1" customWidth="1"/>
    <col min="9" max="9" width="8.140625" hidden="1" customWidth="1"/>
    <col min="10" max="10" width="12.140625" hidden="1" customWidth="1"/>
    <col min="11" max="13" width="9.140625" hidden="1" customWidth="1"/>
    <col min="14" max="15" width="12.140625" hidden="1" customWidth="1"/>
    <col min="16" max="16" width="10.42578125" hidden="1" customWidth="1"/>
    <col min="17" max="17" width="9.85546875" hidden="1" customWidth="1"/>
    <col min="18" max="28" width="9.28515625" hidden="1" customWidth="1"/>
    <col min="29" max="29" width="10.7109375" hidden="1" customWidth="1"/>
    <col min="30" max="30" width="10" bestFit="1" customWidth="1"/>
  </cols>
  <sheetData>
    <row r="1" spans="2:42" ht="39" customHeight="1" x14ac:dyDescent="0.2">
      <c r="B1" s="21"/>
      <c r="C1" s="22"/>
      <c r="D1" s="18" t="s">
        <v>23</v>
      </c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20" t="s">
        <v>16</v>
      </c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18" t="s">
        <v>25</v>
      </c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</row>
    <row r="2" spans="2:42" x14ac:dyDescent="0.2">
      <c r="B2" s="8" t="s">
        <v>13</v>
      </c>
      <c r="C2" s="8" t="s">
        <v>15</v>
      </c>
      <c r="D2" s="8" t="s">
        <v>0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11</v>
      </c>
      <c r="L2" s="8" t="s">
        <v>12</v>
      </c>
      <c r="M2" s="8" t="s">
        <v>18</v>
      </c>
      <c r="N2" s="8" t="s">
        <v>19</v>
      </c>
      <c r="O2" s="8" t="s">
        <v>20</v>
      </c>
      <c r="P2" s="9" t="s">
        <v>24</v>
      </c>
      <c r="Q2" s="8" t="s">
        <v>0</v>
      </c>
      <c r="R2" s="8" t="s">
        <v>5</v>
      </c>
      <c r="S2" s="8" t="s">
        <v>6</v>
      </c>
      <c r="T2" s="8" t="s">
        <v>7</v>
      </c>
      <c r="U2" s="8" t="s">
        <v>8</v>
      </c>
      <c r="V2" s="8" t="s">
        <v>9</v>
      </c>
      <c r="W2" s="8" t="s">
        <v>10</v>
      </c>
      <c r="X2" s="8" t="s">
        <v>11</v>
      </c>
      <c r="Y2" s="8" t="s">
        <v>12</v>
      </c>
      <c r="Z2" s="8" t="s">
        <v>18</v>
      </c>
      <c r="AA2" s="8" t="s">
        <v>19</v>
      </c>
      <c r="AB2" s="8" t="s">
        <v>20</v>
      </c>
      <c r="AC2" s="8" t="s">
        <v>24</v>
      </c>
      <c r="AD2" s="8" t="s">
        <v>0</v>
      </c>
      <c r="AE2" s="8" t="s">
        <v>5</v>
      </c>
      <c r="AF2" s="8" t="s">
        <v>6</v>
      </c>
      <c r="AG2" s="8" t="s">
        <v>7</v>
      </c>
      <c r="AH2" s="8" t="s">
        <v>8</v>
      </c>
      <c r="AI2" s="8" t="s">
        <v>9</v>
      </c>
      <c r="AJ2" s="8" t="s">
        <v>10</v>
      </c>
      <c r="AK2" s="8" t="s">
        <v>11</v>
      </c>
      <c r="AL2" s="8" t="s">
        <v>12</v>
      </c>
      <c r="AM2" s="8" t="s">
        <v>18</v>
      </c>
      <c r="AN2" s="8" t="s">
        <v>19</v>
      </c>
      <c r="AO2" s="8" t="s">
        <v>20</v>
      </c>
      <c r="AP2" s="8" t="s">
        <v>24</v>
      </c>
    </row>
    <row r="3" spans="2:42" x14ac:dyDescent="0.2">
      <c r="B3" s="19" t="s">
        <v>14</v>
      </c>
      <c r="C3" s="10" t="s">
        <v>1</v>
      </c>
      <c r="D3" s="11">
        <v>12867.7235180199</v>
      </c>
      <c r="E3" s="11">
        <v>1128.50161</v>
      </c>
      <c r="F3" s="11">
        <v>16841.600911839701</v>
      </c>
      <c r="G3" s="11">
        <v>47954.718076990001</v>
      </c>
      <c r="H3" s="11">
        <v>95636.329146786797</v>
      </c>
      <c r="I3" s="11">
        <v>20082.1632782954</v>
      </c>
      <c r="J3" s="11">
        <v>9785.5877494232991</v>
      </c>
      <c r="K3" s="11">
        <v>51394.427699600201</v>
      </c>
      <c r="L3" s="11">
        <v>120192.97976552699</v>
      </c>
      <c r="M3" s="11">
        <v>299212.73855655099</v>
      </c>
      <c r="N3" s="11">
        <v>2771.8501000000001</v>
      </c>
      <c r="O3" s="11">
        <v>790.08000065780004</v>
      </c>
      <c r="P3" s="11">
        <f>SUM(D3:O3)</f>
        <v>678658.70041369111</v>
      </c>
      <c r="Q3" s="11">
        <v>6403.88</v>
      </c>
      <c r="R3" s="11">
        <v>692.33047307285005</v>
      </c>
      <c r="S3" s="11">
        <v>5623.85</v>
      </c>
      <c r="T3" s="11">
        <v>17267.82</v>
      </c>
      <c r="U3" s="11">
        <v>34434.575772077602</v>
      </c>
      <c r="V3" s="11">
        <v>13538.2935572266</v>
      </c>
      <c r="W3" s="11">
        <v>5887.0048575307601</v>
      </c>
      <c r="X3" s="11">
        <v>17922.3106566313</v>
      </c>
      <c r="Y3" s="11">
        <v>62097.37</v>
      </c>
      <c r="Z3" s="11">
        <v>210203.497122075</v>
      </c>
      <c r="AA3" s="11">
        <v>1830.62</v>
      </c>
      <c r="AB3" s="11">
        <v>649.45826671813995</v>
      </c>
      <c r="AC3" s="11">
        <f>SUM(Q3:AB3)</f>
        <v>376551.01070533221</v>
      </c>
      <c r="AD3" s="12">
        <f t="shared" ref="AD3:AP3" si="0">(D3-Q3)/D3</f>
        <v>0.5023299971411388</v>
      </c>
      <c r="AE3" s="12">
        <f t="shared" si="0"/>
        <v>0.38650466517912185</v>
      </c>
      <c r="AF3" s="12">
        <f t="shared" si="0"/>
        <v>0.66607390654611609</v>
      </c>
      <c r="AG3" s="12">
        <f t="shared" si="0"/>
        <v>0.63991405449872563</v>
      </c>
      <c r="AH3" s="12">
        <f t="shared" si="0"/>
        <v>0.63994251892263743</v>
      </c>
      <c r="AI3" s="12">
        <f t="shared" si="0"/>
        <v>0.32585482103620528</v>
      </c>
      <c r="AJ3" s="12">
        <f t="shared" si="0"/>
        <v>0.39840048362167074</v>
      </c>
      <c r="AK3" s="12">
        <f t="shared" si="0"/>
        <v>0.65127910828413182</v>
      </c>
      <c r="AL3" s="12">
        <f t="shared" si="0"/>
        <v>0.48335277051005948</v>
      </c>
      <c r="AM3" s="12">
        <f t="shared" si="0"/>
        <v>0.29747811494881693</v>
      </c>
      <c r="AN3" s="12">
        <f t="shared" si="0"/>
        <v>0.33956746073678379</v>
      </c>
      <c r="AO3" s="12">
        <f t="shared" si="0"/>
        <v>0.17798417099861039</v>
      </c>
      <c r="AP3" s="12">
        <f t="shared" si="0"/>
        <v>0.44515408042982813</v>
      </c>
    </row>
    <row r="4" spans="2:42" ht="13.5" thickBot="1" x14ac:dyDescent="0.25">
      <c r="B4" s="19"/>
      <c r="C4" s="10" t="s">
        <v>2</v>
      </c>
      <c r="D4" s="11">
        <v>1201.3476122924201</v>
      </c>
      <c r="E4" s="11">
        <v>65.271406459570898</v>
      </c>
      <c r="F4" s="11">
        <v>2475.8623120028101</v>
      </c>
      <c r="G4" s="11">
        <v>5066.6642382370201</v>
      </c>
      <c r="H4" s="11">
        <v>19483.795335718802</v>
      </c>
      <c r="I4" s="11">
        <v>4332.2191189390296</v>
      </c>
      <c r="J4" s="11">
        <v>2695.5045375291502</v>
      </c>
      <c r="K4" s="11">
        <v>6473.6286027413998</v>
      </c>
      <c r="L4" s="11">
        <v>16510.977478335401</v>
      </c>
      <c r="M4" s="11">
        <v>64794.519104914398</v>
      </c>
      <c r="N4" s="11">
        <v>183.44031235152099</v>
      </c>
      <c r="O4" s="11">
        <v>236.86418701577401</v>
      </c>
      <c r="P4" s="11">
        <f t="shared" ref="P4:P18" si="1">SUM(D4:O4)</f>
        <v>123520.09424653729</v>
      </c>
      <c r="Q4" s="11">
        <v>441.77</v>
      </c>
      <c r="R4" s="11">
        <v>34.602001809000001</v>
      </c>
      <c r="S4" s="11">
        <v>1254.3130000000001</v>
      </c>
      <c r="T4" s="11">
        <v>1835.11410775885</v>
      </c>
      <c r="U4" s="11">
        <v>4661.3666036581799</v>
      </c>
      <c r="V4" s="11">
        <v>2670.8031287004401</v>
      </c>
      <c r="W4" s="11">
        <v>736.543907844964</v>
      </c>
      <c r="X4" s="11">
        <v>3228.9857000000002</v>
      </c>
      <c r="Y4" s="11">
        <v>5760.4679999999998</v>
      </c>
      <c r="Z4" s="11">
        <v>26832.7647</v>
      </c>
      <c r="AA4" s="11">
        <v>179.22300000000001</v>
      </c>
      <c r="AB4" s="11">
        <v>154.114966843735</v>
      </c>
      <c r="AC4" s="11">
        <f t="shared" ref="AC4:AC18" si="2">SUM(Q4:AB4)</f>
        <v>47790.069116615166</v>
      </c>
      <c r="AD4" s="12">
        <f t="shared" ref="AD4:AD18" si="3">(D4-Q4)/D4</f>
        <v>0.632271296434334</v>
      </c>
      <c r="AE4" s="12">
        <f t="shared" ref="AE4:AE18" si="4">(E4-R4)/E4</f>
        <v>0.46987503892025861</v>
      </c>
      <c r="AF4" s="12">
        <f t="shared" ref="AF4:AF18" si="5">(F4-S4)/F4</f>
        <v>0.49338337842166058</v>
      </c>
      <c r="AG4" s="12">
        <f t="shared" ref="AG4:AG18" si="6">(G4-T4)/G4</f>
        <v>0.63780625250245704</v>
      </c>
      <c r="AH4" s="12">
        <f t="shared" ref="AH4:AH18" si="7">(H4-U4)/H4</f>
        <v>0.76075674562682882</v>
      </c>
      <c r="AI4" s="12">
        <f t="shared" ref="AI4:AI18" si="8">(I4-V4)/I4</f>
        <v>0.38350229861999086</v>
      </c>
      <c r="AJ4" s="12">
        <f t="shared" ref="AJ4:AJ18" si="9">(J4-W4)/J4</f>
        <v>0.72675100427761796</v>
      </c>
      <c r="AK4" s="12">
        <f t="shared" ref="AK4:AK18" si="10">(K4-X4)/K4</f>
        <v>0.50120930653441942</v>
      </c>
      <c r="AL4" s="12">
        <f t="shared" ref="AL4:AL18" si="11">(L4-Y4)/L4</f>
        <v>0.65111284249775636</v>
      </c>
      <c r="AM4" s="12">
        <f t="shared" ref="AM4:AM18" si="12">(M4-Z4)/M4</f>
        <v>0.58587909794418325</v>
      </c>
      <c r="AN4" s="12">
        <f t="shared" ref="AN4:AN18" si="13">(N4-AA4)/N4</f>
        <v>2.2990106686252631E-2</v>
      </c>
      <c r="AO4" s="12">
        <f t="shared" ref="AO4:AO18" si="14">(O4-AB4)/O4</f>
        <v>0.34935302467877216</v>
      </c>
      <c r="AP4" s="12">
        <f t="shared" ref="AP4:AP18" si="15">(P4-AC4)/P4</f>
        <v>0.61309882891418788</v>
      </c>
    </row>
    <row r="5" spans="2:42" ht="13.5" thickBot="1" x14ac:dyDescent="0.25">
      <c r="B5" s="19"/>
      <c r="C5" s="13" t="s">
        <v>3</v>
      </c>
      <c r="D5" s="14">
        <v>16027.379545473201</v>
      </c>
      <c r="E5" s="14">
        <v>2056.83030151</v>
      </c>
      <c r="F5" s="14">
        <v>74446.762036401007</v>
      </c>
      <c r="G5" s="14">
        <v>105966.43389695699</v>
      </c>
      <c r="H5" s="14">
        <v>291015.21245852299</v>
      </c>
      <c r="I5" s="14">
        <v>22914.9459043879</v>
      </c>
      <c r="J5" s="14">
        <v>46578.800282024902</v>
      </c>
      <c r="K5" s="14">
        <v>61228.590421221903</v>
      </c>
      <c r="L5" s="14">
        <v>297113.10649206198</v>
      </c>
      <c r="M5" s="14">
        <v>995869.45958281402</v>
      </c>
      <c r="N5" s="14">
        <v>2666.3697000000002</v>
      </c>
      <c r="O5" s="14">
        <v>911.20233504470002</v>
      </c>
      <c r="P5" s="14">
        <f t="shared" si="1"/>
        <v>1916795.0929564196</v>
      </c>
      <c r="Q5" s="14">
        <v>1270.1474858910101</v>
      </c>
      <c r="R5" s="14">
        <v>787.62970564770001</v>
      </c>
      <c r="S5" s="14">
        <v>11488.3</v>
      </c>
      <c r="T5" s="14">
        <v>26458.3</v>
      </c>
      <c r="U5" s="14">
        <v>57511.813340401</v>
      </c>
      <c r="V5" s="14">
        <v>6433.7968623316801</v>
      </c>
      <c r="W5" s="14">
        <v>25743.6642692432</v>
      </c>
      <c r="X5" s="14">
        <v>6737.4490552811103</v>
      </c>
      <c r="Y5" s="14">
        <v>66684</v>
      </c>
      <c r="Z5" s="14">
        <v>367948.37928402598</v>
      </c>
      <c r="AA5" s="14">
        <v>1008</v>
      </c>
      <c r="AB5" s="14">
        <v>431.02378233314602</v>
      </c>
      <c r="AC5" s="14">
        <f t="shared" si="2"/>
        <v>572502.50378515478</v>
      </c>
      <c r="AD5" s="15">
        <f t="shared" si="3"/>
        <v>0.92075139405744266</v>
      </c>
      <c r="AE5" s="15">
        <f t="shared" si="4"/>
        <v>0.61706626693049482</v>
      </c>
      <c r="AF5" s="15">
        <f t="shared" si="5"/>
        <v>0.84568435636753736</v>
      </c>
      <c r="AG5" s="15">
        <f t="shared" si="6"/>
        <v>0.75031433042534612</v>
      </c>
      <c r="AH5" s="15">
        <f t="shared" si="7"/>
        <v>0.80237523373937758</v>
      </c>
      <c r="AI5" s="15">
        <f t="shared" si="8"/>
        <v>0.71923141825529269</v>
      </c>
      <c r="AJ5" s="15">
        <f t="shared" si="9"/>
        <v>0.44730941730206247</v>
      </c>
      <c r="AK5" s="15">
        <f t="shared" si="10"/>
        <v>0.88996236874096157</v>
      </c>
      <c r="AL5" s="15">
        <f t="shared" si="11"/>
        <v>0.77556022086228094</v>
      </c>
      <c r="AM5" s="15">
        <f t="shared" si="12"/>
        <v>0.63052549132477109</v>
      </c>
      <c r="AN5" s="15">
        <f t="shared" si="13"/>
        <v>0.62195790028667075</v>
      </c>
      <c r="AO5" s="15">
        <f t="shared" si="14"/>
        <v>0.5269724782783819</v>
      </c>
      <c r="AP5" s="16">
        <f t="shared" si="15"/>
        <v>0.70132305435833497</v>
      </c>
    </row>
    <row r="6" spans="2:42" x14ac:dyDescent="0.2">
      <c r="B6" s="19"/>
      <c r="C6" s="10" t="s">
        <v>4</v>
      </c>
      <c r="D6" s="11">
        <v>4906.7389999999996</v>
      </c>
      <c r="E6" s="11">
        <v>72.512827199</v>
      </c>
      <c r="F6" s="11">
        <v>4749.4291892620004</v>
      </c>
      <c r="G6" s="11">
        <v>8317.1055000000106</v>
      </c>
      <c r="H6" s="11">
        <v>6235.4215395212004</v>
      </c>
      <c r="I6" s="11">
        <v>5218.0452383829897</v>
      </c>
      <c r="J6" s="11">
        <v>1599.2279842092</v>
      </c>
      <c r="K6" s="11">
        <v>14327.88</v>
      </c>
      <c r="L6" s="11">
        <v>7075.3773268300001</v>
      </c>
      <c r="M6" s="11">
        <v>38077.704934401401</v>
      </c>
      <c r="N6" s="11">
        <v>1933.283555</v>
      </c>
      <c r="O6" s="11">
        <v>1096.9399947002</v>
      </c>
      <c r="P6" s="11">
        <f t="shared" si="1"/>
        <v>93609.667089505994</v>
      </c>
      <c r="Q6" s="11">
        <v>1042</v>
      </c>
      <c r="R6" s="11">
        <v>67.828922275500005</v>
      </c>
      <c r="S6" s="11">
        <v>1749.64499</v>
      </c>
      <c r="T6" s="11">
        <v>3918.8879999999999</v>
      </c>
      <c r="U6" s="11">
        <v>2925.8165802600902</v>
      </c>
      <c r="V6" s="11">
        <v>3552.0989661792801</v>
      </c>
      <c r="W6" s="11">
        <v>652.01813229765298</v>
      </c>
      <c r="X6" s="11">
        <v>7800.4679999999998</v>
      </c>
      <c r="Y6" s="11">
        <v>10810.252899999999</v>
      </c>
      <c r="Z6" s="11">
        <v>24227.464680692599</v>
      </c>
      <c r="AA6" s="11">
        <v>1171.1379999999999</v>
      </c>
      <c r="AB6" s="11">
        <v>467.323601349</v>
      </c>
      <c r="AC6" s="11">
        <f t="shared" si="2"/>
        <v>58384.942773054121</v>
      </c>
      <c r="AD6" s="12">
        <f t="shared" si="3"/>
        <v>0.7876390001587612</v>
      </c>
      <c r="AE6" s="12">
        <f t="shared" si="4"/>
        <v>6.4594156708933134E-2</v>
      </c>
      <c r="AF6" s="12">
        <f t="shared" si="5"/>
        <v>0.63160941656825254</v>
      </c>
      <c r="AG6" s="12">
        <f t="shared" si="6"/>
        <v>0.52881588432418047</v>
      </c>
      <c r="AH6" s="12">
        <f t="shared" si="7"/>
        <v>0.53077485431967208</v>
      </c>
      <c r="AI6" s="12">
        <f t="shared" si="8"/>
        <v>0.3192663528382837</v>
      </c>
      <c r="AJ6" s="12">
        <f t="shared" si="9"/>
        <v>0.59229194415324815</v>
      </c>
      <c r="AK6" s="12">
        <f t="shared" si="10"/>
        <v>0.45557416728783323</v>
      </c>
      <c r="AL6" s="12">
        <f t="shared" si="11"/>
        <v>-0.52786945496281334</v>
      </c>
      <c r="AM6" s="12">
        <f t="shared" si="12"/>
        <v>0.36373621460561734</v>
      </c>
      <c r="AN6" s="12">
        <f t="shared" si="13"/>
        <v>0.39422336833563976</v>
      </c>
      <c r="AO6" s="12">
        <f t="shared" si="14"/>
        <v>0.5739752369255875</v>
      </c>
      <c r="AP6" s="12">
        <f t="shared" si="15"/>
        <v>0.37629366081145588</v>
      </c>
    </row>
    <row r="7" spans="2:42" x14ac:dyDescent="0.2">
      <c r="B7" s="17" t="s">
        <v>17</v>
      </c>
      <c r="C7" s="1" t="s">
        <v>1</v>
      </c>
      <c r="D7" s="2">
        <v>22978.606473118802</v>
      </c>
      <c r="E7" s="2">
        <v>3631.0176869787101</v>
      </c>
      <c r="F7" s="2">
        <v>16309.6330173185</v>
      </c>
      <c r="G7" s="2">
        <v>76625.192853603599</v>
      </c>
      <c r="H7" s="2">
        <v>58575.0791927561</v>
      </c>
      <c r="I7" s="2">
        <v>13596.904774954601</v>
      </c>
      <c r="J7" s="2">
        <v>9769.5694953932107</v>
      </c>
      <c r="K7" s="2">
        <v>90711.596172423902</v>
      </c>
      <c r="L7" s="2">
        <v>125308.835536846</v>
      </c>
      <c r="M7" s="2">
        <v>123676.156882262</v>
      </c>
      <c r="N7" s="2">
        <v>8251.0466992752408</v>
      </c>
      <c r="O7" s="2">
        <v>4218.9897528369002</v>
      </c>
      <c r="P7" s="2">
        <f t="shared" si="1"/>
        <v>553652.62853776757</v>
      </c>
      <c r="Q7" s="2">
        <v>13046.494182345001</v>
      </c>
      <c r="R7" s="2">
        <v>2364.4468795473999</v>
      </c>
      <c r="S7" s="2">
        <v>4346.8280000000004</v>
      </c>
      <c r="T7" s="2">
        <v>22688.493739059599</v>
      </c>
      <c r="U7" s="2">
        <v>22050.327323143301</v>
      </c>
      <c r="V7" s="2">
        <v>6759.2309604675302</v>
      </c>
      <c r="W7" s="2">
        <v>6532.3330003404399</v>
      </c>
      <c r="X7" s="2">
        <v>30302.823967936802</v>
      </c>
      <c r="Y7" s="2">
        <v>62622.310441457899</v>
      </c>
      <c r="Z7" s="2">
        <v>46193.616531128901</v>
      </c>
      <c r="AA7" s="2">
        <v>3505.5958174257798</v>
      </c>
      <c r="AB7" s="2">
        <v>3243.7660000000001</v>
      </c>
      <c r="AC7" s="2">
        <f t="shared" si="2"/>
        <v>223656.26684285264</v>
      </c>
      <c r="AD7" s="3">
        <f t="shared" si="3"/>
        <v>0.43223301214513343</v>
      </c>
      <c r="AE7" s="3">
        <f t="shared" si="4"/>
        <v>0.3488197845946589</v>
      </c>
      <c r="AF7" s="3">
        <f t="shared" si="5"/>
        <v>0.73348094372299555</v>
      </c>
      <c r="AG7" s="3">
        <f t="shared" si="6"/>
        <v>0.70390294765838768</v>
      </c>
      <c r="AH7" s="3">
        <f t="shared" si="7"/>
        <v>0.62355445989955671</v>
      </c>
      <c r="AI7" s="3">
        <f t="shared" si="8"/>
        <v>0.50288458495951338</v>
      </c>
      <c r="AJ7" s="3">
        <f t="shared" si="9"/>
        <v>0.33135917571181339</v>
      </c>
      <c r="AK7" s="3">
        <f t="shared" si="10"/>
        <v>0.66594321733312434</v>
      </c>
      <c r="AL7" s="3">
        <f t="shared" si="11"/>
        <v>0.50025622556324578</v>
      </c>
      <c r="AM7" s="3">
        <f t="shared" si="12"/>
        <v>0.62649537553867729</v>
      </c>
      <c r="AN7" s="3">
        <f t="shared" si="13"/>
        <v>0.57513319882994896</v>
      </c>
      <c r="AO7" s="3">
        <f t="shared" si="14"/>
        <v>0.23115101243873554</v>
      </c>
      <c r="AP7" s="3">
        <f t="shared" si="15"/>
        <v>0.59603503114661749</v>
      </c>
    </row>
    <row r="8" spans="2:42" ht="13.5" thickBot="1" x14ac:dyDescent="0.25">
      <c r="B8" s="17"/>
      <c r="C8" s="1" t="s">
        <v>2</v>
      </c>
      <c r="D8" s="2">
        <v>1875.04598940296</v>
      </c>
      <c r="E8" s="2">
        <v>300.554181404264</v>
      </c>
      <c r="F8" s="2">
        <v>1030.72453089501</v>
      </c>
      <c r="G8" s="2">
        <v>5794.9828676874404</v>
      </c>
      <c r="H8" s="2">
        <v>4547.2872269353102</v>
      </c>
      <c r="I8" s="2">
        <v>1642.7991411159201</v>
      </c>
      <c r="J8" s="2">
        <v>967.80973139130697</v>
      </c>
      <c r="K8" s="2">
        <v>6501.9710802076897</v>
      </c>
      <c r="L8" s="2">
        <v>9972.6048169125297</v>
      </c>
      <c r="M8" s="2">
        <v>8100.6469362767502</v>
      </c>
      <c r="N8" s="2">
        <v>602.11304855254502</v>
      </c>
      <c r="O8" s="2">
        <v>510.93786769887799</v>
      </c>
      <c r="P8" s="2">
        <f t="shared" si="1"/>
        <v>41847.477418480608</v>
      </c>
      <c r="Q8" s="2">
        <v>1221.4827558848399</v>
      </c>
      <c r="R8" s="2">
        <v>203.88392107920001</v>
      </c>
      <c r="S8" s="2">
        <v>398.28</v>
      </c>
      <c r="T8" s="2">
        <v>2129.2237139939898</v>
      </c>
      <c r="U8" s="2">
        <v>2222.66664628422</v>
      </c>
      <c r="V8" s="2">
        <v>1000.72964450629</v>
      </c>
      <c r="W8" s="2">
        <v>718.24333914949</v>
      </c>
      <c r="X8" s="2">
        <v>2916.6625742071201</v>
      </c>
      <c r="Y8" s="2">
        <v>6135.0589678536098</v>
      </c>
      <c r="Z8" s="2">
        <v>4762.5679638737201</v>
      </c>
      <c r="AA8" s="2">
        <v>303.34719437720997</v>
      </c>
      <c r="AB8" s="2">
        <v>415.122573324293</v>
      </c>
      <c r="AC8" s="2">
        <f t="shared" si="2"/>
        <v>22427.26929453398</v>
      </c>
      <c r="AD8" s="3">
        <f t="shared" si="3"/>
        <v>0.3485585085442216</v>
      </c>
      <c r="AE8" s="3">
        <f t="shared" si="4"/>
        <v>0.32164004464485058</v>
      </c>
      <c r="AF8" s="3">
        <f t="shared" si="5"/>
        <v>0.61359219843718948</v>
      </c>
      <c r="AG8" s="3">
        <f t="shared" si="6"/>
        <v>0.63257463177907847</v>
      </c>
      <c r="AH8" s="3">
        <f t="shared" si="7"/>
        <v>0.51121041285482893</v>
      </c>
      <c r="AI8" s="3">
        <f t="shared" si="8"/>
        <v>0.39083870969976603</v>
      </c>
      <c r="AJ8" s="3">
        <f t="shared" si="9"/>
        <v>0.25786720689721165</v>
      </c>
      <c r="AK8" s="3">
        <f t="shared" si="10"/>
        <v>0.55141871007615206</v>
      </c>
      <c r="AL8" s="3">
        <f t="shared" si="11"/>
        <v>0.38480877559199278</v>
      </c>
      <c r="AM8" s="3">
        <f t="shared" si="12"/>
        <v>0.41207560317858888</v>
      </c>
      <c r="AN8" s="3">
        <f t="shared" si="13"/>
        <v>0.49619561458359995</v>
      </c>
      <c r="AO8" s="3">
        <f t="shared" si="14"/>
        <v>0.18752826993644142</v>
      </c>
      <c r="AP8" s="3">
        <f t="shared" si="15"/>
        <v>0.46407117757043848</v>
      </c>
    </row>
    <row r="9" spans="2:42" ht="13.5" thickBot="1" x14ac:dyDescent="0.25">
      <c r="B9" s="17"/>
      <c r="C9" s="4" t="s">
        <v>3</v>
      </c>
      <c r="D9" s="5">
        <v>2385.5281038989001</v>
      </c>
      <c r="E9" s="5">
        <v>387.73865670448299</v>
      </c>
      <c r="F9" s="5">
        <v>10426.701099137201</v>
      </c>
      <c r="G9" s="5">
        <v>22712.745216243999</v>
      </c>
      <c r="H9" s="5">
        <v>16676.687368977899</v>
      </c>
      <c r="I9" s="5">
        <v>3362.8072600341602</v>
      </c>
      <c r="J9" s="5">
        <v>782.565846179358</v>
      </c>
      <c r="K9" s="5">
        <v>21356.174701286702</v>
      </c>
      <c r="L9" s="5">
        <v>20132.113313466001</v>
      </c>
      <c r="M9" s="5">
        <v>11421.377228151199</v>
      </c>
      <c r="N9" s="5">
        <v>2271.8111892409902</v>
      </c>
      <c r="O9" s="5">
        <v>374.17089760041898</v>
      </c>
      <c r="P9" s="5">
        <f t="shared" si="1"/>
        <v>112290.42088092132</v>
      </c>
      <c r="Q9" s="5">
        <v>37.832957709478997</v>
      </c>
      <c r="R9" s="5">
        <v>6.2067143346269997</v>
      </c>
      <c r="S9" s="5">
        <v>11.679</v>
      </c>
      <c r="T9" s="5">
        <v>65.467337293174296</v>
      </c>
      <c r="U9" s="5">
        <v>61.877520329243197</v>
      </c>
      <c r="V9" s="5">
        <v>23.3531209520022</v>
      </c>
      <c r="W9" s="5">
        <v>19.962092586961202</v>
      </c>
      <c r="X9" s="5">
        <v>87.690368856853297</v>
      </c>
      <c r="Y9" s="5">
        <v>180.18241754224101</v>
      </c>
      <c r="Z9" s="5">
        <v>133.91400448149199</v>
      </c>
      <c r="AA9" s="5">
        <v>9.9874648424087997</v>
      </c>
      <c r="AB9" s="5">
        <v>10.319078128049201</v>
      </c>
      <c r="AC9" s="5">
        <f t="shared" si="2"/>
        <v>648.47207705653125</v>
      </c>
      <c r="AD9" s="6">
        <f t="shared" si="3"/>
        <v>0.98414063634478044</v>
      </c>
      <c r="AE9" s="6">
        <f t="shared" si="4"/>
        <v>0.98399253149691113</v>
      </c>
      <c r="AF9" s="6">
        <f t="shared" si="5"/>
        <v>0.99887989500332308</v>
      </c>
      <c r="AG9" s="6">
        <f t="shared" si="6"/>
        <v>0.99711759469540684</v>
      </c>
      <c r="AH9" s="6">
        <f t="shared" si="7"/>
        <v>0.99628957964131726</v>
      </c>
      <c r="AI9" s="6">
        <f t="shared" si="8"/>
        <v>0.99305546849813653</v>
      </c>
      <c r="AJ9" s="6">
        <f t="shared" si="9"/>
        <v>0.97449148504957117</v>
      </c>
      <c r="AK9" s="6">
        <f t="shared" si="10"/>
        <v>0.9958939103054083</v>
      </c>
      <c r="AL9" s="6">
        <f t="shared" si="11"/>
        <v>0.99104999983177522</v>
      </c>
      <c r="AM9" s="6">
        <f t="shared" si="12"/>
        <v>0.98827514389845883</v>
      </c>
      <c r="AN9" s="6">
        <f t="shared" si="13"/>
        <v>0.99560374344060454</v>
      </c>
      <c r="AO9" s="6">
        <f t="shared" si="14"/>
        <v>0.97242148388817484</v>
      </c>
      <c r="AP9" s="7">
        <f t="shared" si="15"/>
        <v>0.99422504544938695</v>
      </c>
    </row>
    <row r="10" spans="2:42" x14ac:dyDescent="0.2">
      <c r="B10" s="17"/>
      <c r="C10" s="1" t="s">
        <v>4</v>
      </c>
      <c r="D10" s="2">
        <v>33208.590416524603</v>
      </c>
      <c r="E10" s="2">
        <v>1940.39847418401</v>
      </c>
      <c r="F10" s="2">
        <v>9239.0464270547709</v>
      </c>
      <c r="G10" s="2">
        <v>56344.275584183299</v>
      </c>
      <c r="H10" s="2">
        <v>57197.337339870202</v>
      </c>
      <c r="I10" s="2">
        <v>30513.217433403301</v>
      </c>
      <c r="J10" s="2">
        <v>21942.0549101697</v>
      </c>
      <c r="K10" s="2">
        <v>81363.6973927855</v>
      </c>
      <c r="L10" s="2">
        <v>154055.01440665399</v>
      </c>
      <c r="M10" s="2">
        <v>99048.696170149997</v>
      </c>
      <c r="N10" s="2">
        <v>8742.4640806194093</v>
      </c>
      <c r="O10" s="2">
        <v>10499.350053296601</v>
      </c>
      <c r="P10" s="2">
        <f t="shared" si="1"/>
        <v>564094.14268889546</v>
      </c>
      <c r="Q10" s="2">
        <v>16826.686782817502</v>
      </c>
      <c r="R10" s="2">
        <v>1250.2064668907999</v>
      </c>
      <c r="S10" s="2">
        <v>5646.2368999999999</v>
      </c>
      <c r="T10" s="2">
        <v>34755.937675207198</v>
      </c>
      <c r="U10" s="2">
        <v>29451.486659007202</v>
      </c>
      <c r="V10" s="2">
        <v>26171.258006579999</v>
      </c>
      <c r="W10" s="2">
        <v>15093.569299328599</v>
      </c>
      <c r="X10" s="2">
        <v>38698.376237521501</v>
      </c>
      <c r="Y10" s="2">
        <v>107912.00434656101</v>
      </c>
      <c r="Z10" s="2">
        <v>71263.599153928997</v>
      </c>
      <c r="AA10" s="2">
        <v>5173.8907333212701</v>
      </c>
      <c r="AB10" s="2">
        <v>9086.5250030639399</v>
      </c>
      <c r="AC10" s="2">
        <f t="shared" si="2"/>
        <v>361329.77726422797</v>
      </c>
      <c r="AD10" s="3">
        <f t="shared" si="3"/>
        <v>0.4933031913801274</v>
      </c>
      <c r="AE10" s="3">
        <f t="shared" si="4"/>
        <v>0.35569601629554698</v>
      </c>
      <c r="AF10" s="3">
        <f t="shared" si="5"/>
        <v>0.38887233173046076</v>
      </c>
      <c r="AG10" s="3">
        <f t="shared" si="6"/>
        <v>0.38315050970388687</v>
      </c>
      <c r="AH10" s="3">
        <f t="shared" si="7"/>
        <v>0.48508990053147749</v>
      </c>
      <c r="AI10" s="3">
        <f t="shared" si="8"/>
        <v>0.14229765957326054</v>
      </c>
      <c r="AJ10" s="3">
        <f t="shared" si="9"/>
        <v>0.31211687505471358</v>
      </c>
      <c r="AK10" s="3">
        <f t="shared" si="10"/>
        <v>0.52437785551086724</v>
      </c>
      <c r="AL10" s="3">
        <f t="shared" si="11"/>
        <v>0.29952293495809745</v>
      </c>
      <c r="AM10" s="3">
        <f t="shared" si="12"/>
        <v>0.28051956351339141</v>
      </c>
      <c r="AN10" s="3">
        <f t="shared" si="13"/>
        <v>0.40818850548200403</v>
      </c>
      <c r="AO10" s="3">
        <f t="shared" si="14"/>
        <v>0.13456309610222589</v>
      </c>
      <c r="AP10" s="3">
        <f t="shared" si="15"/>
        <v>0.35945128672696469</v>
      </c>
    </row>
    <row r="11" spans="2:42" x14ac:dyDescent="0.2">
      <c r="B11" s="19" t="s">
        <v>21</v>
      </c>
      <c r="C11" s="10" t="s">
        <v>1</v>
      </c>
      <c r="D11" s="11">
        <v>66812.637748734895</v>
      </c>
      <c r="E11" s="11">
        <v>8772.0408983403995</v>
      </c>
      <c r="F11" s="11">
        <v>21678.553656760399</v>
      </c>
      <c r="G11" s="11">
        <v>128362.175995035</v>
      </c>
      <c r="H11" s="11">
        <v>121659.14265763199</v>
      </c>
      <c r="I11" s="11">
        <v>47226.851969601899</v>
      </c>
      <c r="J11" s="11">
        <v>38799.218692339302</v>
      </c>
      <c r="K11" s="11">
        <v>161871.846847457</v>
      </c>
      <c r="L11" s="11">
        <v>290698.36910099001</v>
      </c>
      <c r="M11" s="11">
        <v>294413.593081703</v>
      </c>
      <c r="N11" s="11">
        <v>16719.587559802101</v>
      </c>
      <c r="O11" s="11">
        <v>21783.2577041197</v>
      </c>
      <c r="P11" s="11">
        <f t="shared" si="1"/>
        <v>1218797.2759125156</v>
      </c>
      <c r="Q11" s="11">
        <v>36659.19</v>
      </c>
      <c r="R11" s="11">
        <v>4739.4679999999998</v>
      </c>
      <c r="S11" s="11">
        <v>13441.405500000001</v>
      </c>
      <c r="T11" s="11">
        <v>60818.862999999998</v>
      </c>
      <c r="U11" s="11">
        <v>81571.873999999996</v>
      </c>
      <c r="V11" s="11">
        <v>28206.720799999999</v>
      </c>
      <c r="W11" s="11">
        <v>18388.455900000001</v>
      </c>
      <c r="X11" s="11">
        <v>80698.871780000001</v>
      </c>
      <c r="Y11" s="11">
        <v>160607.617</v>
      </c>
      <c r="Z11" s="11">
        <v>204073.05600000001</v>
      </c>
      <c r="AA11" s="11">
        <v>10202.145689999999</v>
      </c>
      <c r="AB11" s="11">
        <v>10807.538699999999</v>
      </c>
      <c r="AC11" s="11">
        <f t="shared" si="2"/>
        <v>710215.20637000003</v>
      </c>
      <c r="AD11" s="12">
        <f t="shared" si="3"/>
        <v>0.4513135353544076</v>
      </c>
      <c r="AE11" s="12">
        <f t="shared" si="4"/>
        <v>0.45970748940572431</v>
      </c>
      <c r="AF11" s="12">
        <f t="shared" si="5"/>
        <v>0.37996760702675686</v>
      </c>
      <c r="AG11" s="12">
        <f t="shared" si="6"/>
        <v>0.52619326893965668</v>
      </c>
      <c r="AH11" s="12">
        <f t="shared" si="7"/>
        <v>0.32950477688671448</v>
      </c>
      <c r="AI11" s="12">
        <f t="shared" si="8"/>
        <v>0.40273976300271769</v>
      </c>
      <c r="AJ11" s="12">
        <f t="shared" si="9"/>
        <v>0.52606118061777607</v>
      </c>
      <c r="AK11" s="12">
        <f t="shared" si="10"/>
        <v>0.50146444022444425</v>
      </c>
      <c r="AL11" s="12">
        <f t="shared" si="11"/>
        <v>0.44751111780677333</v>
      </c>
      <c r="AM11" s="12">
        <f t="shared" si="12"/>
        <v>0.30684906948787688</v>
      </c>
      <c r="AN11" s="12">
        <f t="shared" si="13"/>
        <v>0.38980877049094176</v>
      </c>
      <c r="AO11" s="12">
        <f t="shared" si="14"/>
        <v>0.50386031112527063</v>
      </c>
      <c r="AP11" s="12">
        <f t="shared" si="15"/>
        <v>0.41728192177139489</v>
      </c>
    </row>
    <row r="12" spans="2:42" ht="13.5" thickBot="1" x14ac:dyDescent="0.25">
      <c r="B12" s="19"/>
      <c r="C12" s="10" t="s">
        <v>2</v>
      </c>
      <c r="D12" s="11">
        <v>1066.5129934029001</v>
      </c>
      <c r="E12" s="11">
        <v>150.14717928100001</v>
      </c>
      <c r="F12" s="11">
        <v>406.18736925770099</v>
      </c>
      <c r="G12" s="11">
        <v>2268.3831245659699</v>
      </c>
      <c r="H12" s="11">
        <v>2194.1094173510501</v>
      </c>
      <c r="I12" s="11">
        <v>876.41650799916897</v>
      </c>
      <c r="J12" s="11">
        <v>714.01097315329605</v>
      </c>
      <c r="K12" s="11">
        <v>2537.0941606859501</v>
      </c>
      <c r="L12" s="11">
        <v>5547.0469134176301</v>
      </c>
      <c r="M12" s="11">
        <v>5219.3559421418904</v>
      </c>
      <c r="N12" s="11">
        <v>208.63185631576499</v>
      </c>
      <c r="O12" s="11">
        <v>464.60177925166897</v>
      </c>
      <c r="P12" s="11">
        <f t="shared" si="1"/>
        <v>21652.498216823991</v>
      </c>
      <c r="Q12" s="11">
        <v>1142.8696500000001</v>
      </c>
      <c r="R12" s="11">
        <v>206.86166499999999</v>
      </c>
      <c r="S12" s="11">
        <v>407.62400000000002</v>
      </c>
      <c r="T12" s="11">
        <v>2615.7579999999998</v>
      </c>
      <c r="U12" s="11">
        <v>2810.7775000000001</v>
      </c>
      <c r="V12" s="11">
        <v>1036.2431999999999</v>
      </c>
      <c r="W12" s="11">
        <v>784.46239000000003</v>
      </c>
      <c r="X12" s="11">
        <v>3220.1370000000002</v>
      </c>
      <c r="Y12" s="11">
        <v>7529.98</v>
      </c>
      <c r="Z12" s="11">
        <v>6488.1970000000001</v>
      </c>
      <c r="AA12" s="11">
        <v>369.59350000000001</v>
      </c>
      <c r="AB12" s="11">
        <v>404.83109999999999</v>
      </c>
      <c r="AC12" s="11">
        <f t="shared" si="2"/>
        <v>27017.335005000001</v>
      </c>
      <c r="AD12" s="12">
        <f t="shared" si="3"/>
        <v>-7.1594680111182224E-2</v>
      </c>
      <c r="AE12" s="12">
        <f t="shared" si="4"/>
        <v>-0.37772594856982949</v>
      </c>
      <c r="AF12" s="12">
        <f t="shared" si="5"/>
        <v>-3.5368670988574638E-3</v>
      </c>
      <c r="AG12" s="12">
        <f t="shared" si="6"/>
        <v>-0.1531376563650359</v>
      </c>
      <c r="AH12" s="12">
        <f t="shared" si="7"/>
        <v>-0.28105621249894358</v>
      </c>
      <c r="AI12" s="12">
        <f t="shared" si="8"/>
        <v>-0.18236385387777573</v>
      </c>
      <c r="AJ12" s="12">
        <f t="shared" si="9"/>
        <v>-9.866993575122307E-2</v>
      </c>
      <c r="AK12" s="12">
        <f t="shared" si="10"/>
        <v>-0.26922250261668523</v>
      </c>
      <c r="AL12" s="12">
        <f t="shared" si="11"/>
        <v>-0.35747544910534218</v>
      </c>
      <c r="AM12" s="12">
        <f t="shared" si="12"/>
        <v>-0.24310299430113397</v>
      </c>
      <c r="AN12" s="12">
        <f t="shared" si="13"/>
        <v>-0.77151038449573606</v>
      </c>
      <c r="AO12" s="12">
        <f t="shared" si="14"/>
        <v>0.12864926894585127</v>
      </c>
      <c r="AP12" s="12">
        <f t="shared" si="15"/>
        <v>-0.2477698755336939</v>
      </c>
    </row>
    <row r="13" spans="2:42" ht="13.5" thickBot="1" x14ac:dyDescent="0.25">
      <c r="B13" s="19"/>
      <c r="C13" s="13" t="s">
        <v>3</v>
      </c>
      <c r="D13" s="14">
        <v>1667.0908281479001</v>
      </c>
      <c r="E13" s="14">
        <v>271.02027752629999</v>
      </c>
      <c r="F13" s="14">
        <v>555.91848625099999</v>
      </c>
      <c r="G13" s="14">
        <v>3171.7865920166</v>
      </c>
      <c r="H13" s="14">
        <v>3966.307179374</v>
      </c>
      <c r="I13" s="14">
        <v>1121.7205458691999</v>
      </c>
      <c r="J13" s="14">
        <v>880.07089915122197</v>
      </c>
      <c r="K13" s="14">
        <v>3657.7395968839</v>
      </c>
      <c r="L13" s="14">
        <v>8075.0520863715001</v>
      </c>
      <c r="M13" s="14">
        <v>7884.7468951160999</v>
      </c>
      <c r="N13" s="14">
        <v>425.3497994494</v>
      </c>
      <c r="O13" s="14">
        <v>621.77433402179997</v>
      </c>
      <c r="P13" s="14">
        <f t="shared" si="1"/>
        <v>32298.577520178922</v>
      </c>
      <c r="Q13" s="14">
        <v>281.51400000000001</v>
      </c>
      <c r="R13" s="14">
        <v>44.79</v>
      </c>
      <c r="S13" s="14">
        <v>85.055000000000007</v>
      </c>
      <c r="T13" s="14">
        <v>524.48800000000006</v>
      </c>
      <c r="U13" s="14">
        <v>545.48800000000006</v>
      </c>
      <c r="V13" s="14">
        <v>129.0325</v>
      </c>
      <c r="W13" s="14">
        <v>123.57196999999999</v>
      </c>
      <c r="X13" s="14">
        <v>739.62660000000005</v>
      </c>
      <c r="Y13" s="14">
        <v>1402.046</v>
      </c>
      <c r="Z13" s="14">
        <v>938.51850000000002</v>
      </c>
      <c r="AA13" s="14">
        <v>77.414995000000005</v>
      </c>
      <c r="AB13" s="14">
        <v>65.444575</v>
      </c>
      <c r="AC13" s="14">
        <f t="shared" si="2"/>
        <v>4956.9901400000008</v>
      </c>
      <c r="AD13" s="15">
        <f t="shared" si="3"/>
        <v>0.83113457572509364</v>
      </c>
      <c r="AE13" s="15">
        <f t="shared" si="4"/>
        <v>0.83473561311052258</v>
      </c>
      <c r="AF13" s="15">
        <f t="shared" si="5"/>
        <v>0.84700095049259205</v>
      </c>
      <c r="AG13" s="15">
        <f t="shared" si="6"/>
        <v>0.83463956833661557</v>
      </c>
      <c r="AH13" s="15">
        <f t="shared" si="7"/>
        <v>0.8624695528282067</v>
      </c>
      <c r="AI13" s="15">
        <f t="shared" si="8"/>
        <v>0.8849691213420583</v>
      </c>
      <c r="AJ13" s="15">
        <f t="shared" si="9"/>
        <v>0.85958861937239595</v>
      </c>
      <c r="AK13" s="15">
        <f t="shared" si="10"/>
        <v>0.79779134615539538</v>
      </c>
      <c r="AL13" s="15">
        <f t="shared" si="11"/>
        <v>0.82637313233356424</v>
      </c>
      <c r="AM13" s="15">
        <f t="shared" si="12"/>
        <v>0.88097037070634077</v>
      </c>
      <c r="AN13" s="15">
        <f t="shared" si="13"/>
        <v>0.81799686963480189</v>
      </c>
      <c r="AO13" s="15">
        <f t="shared" si="14"/>
        <v>0.89474545438907516</v>
      </c>
      <c r="AP13" s="16">
        <f t="shared" si="15"/>
        <v>0.84652605406838544</v>
      </c>
    </row>
    <row r="14" spans="2:42" x14ac:dyDescent="0.2">
      <c r="B14" s="19"/>
      <c r="C14" s="10" t="s">
        <v>4</v>
      </c>
      <c r="D14" s="11">
        <v>47757.365612699701</v>
      </c>
      <c r="E14" s="11">
        <v>5423.4756147762</v>
      </c>
      <c r="F14" s="11">
        <v>11381.8977807473</v>
      </c>
      <c r="G14" s="11">
        <v>71646.298237368697</v>
      </c>
      <c r="H14" s="11">
        <v>71591.176081744794</v>
      </c>
      <c r="I14" s="11">
        <v>26131.3353100721</v>
      </c>
      <c r="J14" s="11">
        <v>21682.417081317399</v>
      </c>
      <c r="K14" s="11">
        <v>101094.47941438601</v>
      </c>
      <c r="L14" s="11">
        <v>212928.69641735801</v>
      </c>
      <c r="M14" s="11">
        <v>184267.92258103701</v>
      </c>
      <c r="N14" s="11">
        <v>14366.3882126313</v>
      </c>
      <c r="O14" s="11">
        <v>18138.547127619098</v>
      </c>
      <c r="P14" s="11">
        <f t="shared" si="1"/>
        <v>786409.99947175779</v>
      </c>
      <c r="Q14" s="11">
        <v>21668.968000000001</v>
      </c>
      <c r="R14" s="11">
        <v>2146.3309677000002</v>
      </c>
      <c r="S14" s="11">
        <v>6916.3094000000001</v>
      </c>
      <c r="T14" s="11">
        <v>34311.396379999998</v>
      </c>
      <c r="U14" s="11">
        <v>36718.944000000003</v>
      </c>
      <c r="V14" s="11">
        <v>13916.516900000001</v>
      </c>
      <c r="W14" s="11">
        <v>100911.829</v>
      </c>
      <c r="X14" s="11">
        <v>41294.307999999997</v>
      </c>
      <c r="Y14" s="11">
        <v>91878.95</v>
      </c>
      <c r="Z14" s="11">
        <v>101106.367</v>
      </c>
      <c r="AA14" s="11">
        <v>6821.7615999999998</v>
      </c>
      <c r="AB14" s="11">
        <v>5304.6009999999997</v>
      </c>
      <c r="AC14" s="11">
        <f t="shared" si="2"/>
        <v>462996.28224769997</v>
      </c>
      <c r="AD14" s="12">
        <f t="shared" si="3"/>
        <v>0.54626961261368734</v>
      </c>
      <c r="AE14" s="12">
        <f t="shared" si="4"/>
        <v>0.60425175290687305</v>
      </c>
      <c r="AF14" s="12">
        <f t="shared" si="5"/>
        <v>0.39234128321736722</v>
      </c>
      <c r="AG14" s="12">
        <f t="shared" si="6"/>
        <v>0.52110022116810306</v>
      </c>
      <c r="AH14" s="12">
        <f t="shared" si="7"/>
        <v>0.48710237756014385</v>
      </c>
      <c r="AI14" s="12">
        <f t="shared" si="8"/>
        <v>0.46743950376558069</v>
      </c>
      <c r="AJ14" s="12">
        <f t="shared" si="9"/>
        <v>-3.6540857793456261</v>
      </c>
      <c r="AK14" s="12">
        <f t="shared" si="10"/>
        <v>0.59152756669595441</v>
      </c>
      <c r="AL14" s="12">
        <f t="shared" si="11"/>
        <v>0.56849897855050224</v>
      </c>
      <c r="AM14" s="12">
        <f t="shared" si="12"/>
        <v>0.45130782621410614</v>
      </c>
      <c r="AN14" s="12">
        <f t="shared" si="13"/>
        <v>0.52515820267183577</v>
      </c>
      <c r="AO14" s="12">
        <f t="shared" si="14"/>
        <v>0.70755094315559486</v>
      </c>
      <c r="AP14" s="12">
        <f t="shared" si="15"/>
        <v>0.41125331244681423</v>
      </c>
    </row>
    <row r="15" spans="2:42" x14ac:dyDescent="0.2">
      <c r="B15" s="17" t="s">
        <v>22</v>
      </c>
      <c r="C15" s="1" t="s">
        <v>1</v>
      </c>
      <c r="D15" s="2">
        <v>12567.613627136199</v>
      </c>
      <c r="E15" s="2">
        <v>1739.71645204791</v>
      </c>
      <c r="F15" s="2">
        <v>3263.2243407671099</v>
      </c>
      <c r="G15" s="2">
        <v>34413.177967069903</v>
      </c>
      <c r="H15" s="2">
        <v>25106.6325206041</v>
      </c>
      <c r="I15" s="2">
        <v>7423.7779648235301</v>
      </c>
      <c r="J15" s="2">
        <v>11259.2952776481</v>
      </c>
      <c r="K15" s="2">
        <v>26562.809066157501</v>
      </c>
      <c r="L15" s="2">
        <v>89990.005042362303</v>
      </c>
      <c r="M15" s="2">
        <v>53494.663076866898</v>
      </c>
      <c r="N15" s="2">
        <v>2963.5897443717199</v>
      </c>
      <c r="O15" s="2">
        <v>3438.10783278893</v>
      </c>
      <c r="P15" s="2">
        <f t="shared" si="1"/>
        <v>272222.61291264422</v>
      </c>
      <c r="Q15" s="2">
        <v>17249.1368</v>
      </c>
      <c r="R15" s="2">
        <v>1621.35</v>
      </c>
      <c r="S15" s="2">
        <v>6943.7330000000002</v>
      </c>
      <c r="T15" s="2">
        <v>36952.281999999999</v>
      </c>
      <c r="U15" s="2">
        <v>30579.156999999999</v>
      </c>
      <c r="V15" s="2">
        <v>14128.5965</v>
      </c>
      <c r="W15" s="2">
        <v>6474.8869999999997</v>
      </c>
      <c r="X15" s="2">
        <v>40854.9444</v>
      </c>
      <c r="Y15" s="2">
        <v>111870.751777</v>
      </c>
      <c r="Z15" s="2">
        <v>112565.48589</v>
      </c>
      <c r="AA15" s="2">
        <v>7092.7139999999999</v>
      </c>
      <c r="AB15" s="2">
        <v>6342.3167000000003</v>
      </c>
      <c r="AC15" s="2">
        <f t="shared" si="2"/>
        <v>392675.35506700003</v>
      </c>
      <c r="AD15" s="3">
        <f t="shared" si="3"/>
        <v>-0.37250693025407611</v>
      </c>
      <c r="AE15" s="3">
        <f t="shared" si="4"/>
        <v>6.8037783920807823E-2</v>
      </c>
      <c r="AF15" s="3">
        <f t="shared" si="5"/>
        <v>-1.1278748485823338</v>
      </c>
      <c r="AG15" s="3">
        <f t="shared" si="6"/>
        <v>-7.3782898962710564E-2</v>
      </c>
      <c r="AH15" s="3">
        <f t="shared" si="7"/>
        <v>-0.21797126615466242</v>
      </c>
      <c r="AI15" s="3">
        <f t="shared" si="8"/>
        <v>-0.90315450798047259</v>
      </c>
      <c r="AJ15" s="3">
        <f t="shared" si="9"/>
        <v>0.42492963899313352</v>
      </c>
      <c r="AK15" s="3">
        <f t="shared" si="10"/>
        <v>-0.53805059917595377</v>
      </c>
      <c r="AL15" s="3">
        <f t="shared" si="11"/>
        <v>-0.24314641080792754</v>
      </c>
      <c r="AM15" s="3">
        <f t="shared" si="12"/>
        <v>-1.1042376830797827</v>
      </c>
      <c r="AN15" s="3">
        <f t="shared" si="13"/>
        <v>-1.3932847026043589</v>
      </c>
      <c r="AO15" s="3">
        <f t="shared" si="14"/>
        <v>-0.84471139605159784</v>
      </c>
      <c r="AP15" s="3">
        <f t="shared" si="15"/>
        <v>-0.44247882593430576</v>
      </c>
    </row>
    <row r="16" spans="2:42" ht="13.5" thickBot="1" x14ac:dyDescent="0.25">
      <c r="B16" s="17"/>
      <c r="C16" s="1" t="s">
        <v>2</v>
      </c>
      <c r="D16" s="2">
        <v>13220.724754688999</v>
      </c>
      <c r="E16" s="2">
        <v>837.30893959622097</v>
      </c>
      <c r="F16" s="2">
        <v>2707.49748617778</v>
      </c>
      <c r="G16" s="2">
        <v>41449.621205583702</v>
      </c>
      <c r="H16" s="2">
        <v>27941.369506102299</v>
      </c>
      <c r="I16" s="2">
        <v>17940.8056440373</v>
      </c>
      <c r="J16" s="2">
        <v>14913.2801065801</v>
      </c>
      <c r="K16" s="2">
        <v>14579.051527371599</v>
      </c>
      <c r="L16" s="2">
        <v>89761.441063529797</v>
      </c>
      <c r="M16" s="2">
        <v>63781.834228305503</v>
      </c>
      <c r="N16" s="2">
        <v>1588.2177203558499</v>
      </c>
      <c r="O16" s="2">
        <v>10233.4954955342</v>
      </c>
      <c r="P16" s="2">
        <f t="shared" si="1"/>
        <v>298954.64767786337</v>
      </c>
      <c r="Q16" s="2">
        <v>13739.307000000001</v>
      </c>
      <c r="R16" s="2">
        <v>915.43589999999995</v>
      </c>
      <c r="S16" s="2">
        <v>3489.2</v>
      </c>
      <c r="T16" s="2">
        <v>31189.77363</v>
      </c>
      <c r="U16" s="2">
        <v>18803.752</v>
      </c>
      <c r="V16" s="2">
        <v>14337.5628</v>
      </c>
      <c r="W16" s="2">
        <v>12471.003000000001</v>
      </c>
      <c r="X16" s="2">
        <v>16419.223699999999</v>
      </c>
      <c r="Y16" s="2">
        <v>74185.828800000003</v>
      </c>
      <c r="Z16" s="2">
        <v>70664.828800000003</v>
      </c>
      <c r="AA16" s="2">
        <v>3127.2979</v>
      </c>
      <c r="AB16" s="2">
        <v>12376.874</v>
      </c>
      <c r="AC16" s="2">
        <f t="shared" si="2"/>
        <v>271720.08753000002</v>
      </c>
      <c r="AD16" s="3">
        <f t="shared" si="3"/>
        <v>-3.9224948324188928E-2</v>
      </c>
      <c r="AE16" s="3">
        <f t="shared" si="4"/>
        <v>-9.3307209214145592E-2</v>
      </c>
      <c r="AF16" s="3">
        <f t="shared" si="5"/>
        <v>-0.28871772469335233</v>
      </c>
      <c r="AG16" s="3">
        <f t="shared" si="6"/>
        <v>0.24752572586119539</v>
      </c>
      <c r="AH16" s="3">
        <f t="shared" si="7"/>
        <v>0.32702826195067763</v>
      </c>
      <c r="AI16" s="3">
        <f t="shared" si="8"/>
        <v>0.20084063756829409</v>
      </c>
      <c r="AJ16" s="3">
        <f t="shared" si="9"/>
        <v>0.16376525413094783</v>
      </c>
      <c r="AK16" s="3">
        <f t="shared" si="10"/>
        <v>-0.1262202941785032</v>
      </c>
      <c r="AL16" s="3">
        <f t="shared" si="11"/>
        <v>0.17352230622618856</v>
      </c>
      <c r="AM16" s="3">
        <f t="shared" si="12"/>
        <v>-0.10791465399155802</v>
      </c>
      <c r="AN16" s="3">
        <f t="shared" si="13"/>
        <v>-0.96906120610422974</v>
      </c>
      <c r="AO16" s="3">
        <f t="shared" si="14"/>
        <v>-0.20944734918788499</v>
      </c>
      <c r="AP16" s="3">
        <f t="shared" si="15"/>
        <v>9.1099303387347799E-2</v>
      </c>
    </row>
    <row r="17" spans="2:42" ht="13.5" thickBot="1" x14ac:dyDescent="0.25">
      <c r="B17" s="17"/>
      <c r="C17" s="4" t="s">
        <v>3</v>
      </c>
      <c r="D17" s="5">
        <v>18454.372244940401</v>
      </c>
      <c r="E17" s="5">
        <v>1559.2221871378299</v>
      </c>
      <c r="F17" s="5">
        <v>5861.4176938149103</v>
      </c>
      <c r="G17" s="5">
        <v>25261.889618748399</v>
      </c>
      <c r="H17" s="5">
        <v>43000.796176297903</v>
      </c>
      <c r="I17" s="5">
        <v>9969.0916484755908</v>
      </c>
      <c r="J17" s="5">
        <v>7418.4340637417599</v>
      </c>
      <c r="K17" s="5">
        <v>10792.9975508186</v>
      </c>
      <c r="L17" s="5">
        <v>125561.630243265</v>
      </c>
      <c r="M17" s="5">
        <v>68427.727059418597</v>
      </c>
      <c r="N17" s="5">
        <v>3364.58549772073</v>
      </c>
      <c r="O17" s="5">
        <v>5385.4542648719498</v>
      </c>
      <c r="P17" s="5">
        <f t="shared" si="1"/>
        <v>325057.61824925168</v>
      </c>
      <c r="Q17" s="5">
        <v>11396.9115</v>
      </c>
      <c r="R17" s="5">
        <v>603.57000000000005</v>
      </c>
      <c r="S17" s="5">
        <v>395.96730000000002</v>
      </c>
      <c r="T17" s="5">
        <v>13412.34</v>
      </c>
      <c r="U17" s="5">
        <v>2972.7233999999999</v>
      </c>
      <c r="V17" s="5">
        <v>4130.3792000000003</v>
      </c>
      <c r="W17" s="5">
        <v>2923.16</v>
      </c>
      <c r="X17" s="5">
        <v>3830.1617000000001</v>
      </c>
      <c r="Y17" s="5">
        <v>15772.6955</v>
      </c>
      <c r="Z17" s="5">
        <v>12206.402470000001</v>
      </c>
      <c r="AA17" s="5">
        <v>2793.5770000000002</v>
      </c>
      <c r="AB17" s="5">
        <v>990.94799999999998</v>
      </c>
      <c r="AC17" s="5">
        <f t="shared" si="2"/>
        <v>71428.836070000005</v>
      </c>
      <c r="AD17" s="6">
        <f t="shared" si="3"/>
        <v>0.38242757061949539</v>
      </c>
      <c r="AE17" s="6">
        <f t="shared" si="4"/>
        <v>0.61290314813443159</v>
      </c>
      <c r="AF17" s="6">
        <f t="shared" si="5"/>
        <v>0.93244513176089927</v>
      </c>
      <c r="AG17" s="6">
        <f t="shared" si="6"/>
        <v>0.46906822084893129</v>
      </c>
      <c r="AH17" s="6">
        <f t="shared" si="7"/>
        <v>0.93086817770042662</v>
      </c>
      <c r="AI17" s="6">
        <f t="shared" si="8"/>
        <v>0.58568148978431833</v>
      </c>
      <c r="AJ17" s="6">
        <f t="shared" si="9"/>
        <v>0.60595996744283298</v>
      </c>
      <c r="AK17" s="6">
        <f t="shared" si="10"/>
        <v>0.64512530629551568</v>
      </c>
      <c r="AL17" s="6">
        <f t="shared" si="11"/>
        <v>0.87438283917274928</v>
      </c>
      <c r="AM17" s="6">
        <f t="shared" si="12"/>
        <v>0.82161613435733905</v>
      </c>
      <c r="AN17" s="6">
        <f t="shared" si="13"/>
        <v>0.16971139479366712</v>
      </c>
      <c r="AO17" s="6">
        <f t="shared" si="14"/>
        <v>0.81599546644305931</v>
      </c>
      <c r="AP17" s="7">
        <f t="shared" si="15"/>
        <v>0.78025792333459809</v>
      </c>
    </row>
    <row r="18" spans="2:42" x14ac:dyDescent="0.2">
      <c r="B18" s="17"/>
      <c r="C18" s="1" t="s">
        <v>4</v>
      </c>
      <c r="D18" s="2">
        <v>105949.696780231</v>
      </c>
      <c r="E18" s="2">
        <v>4117.7796460061099</v>
      </c>
      <c r="F18" s="2">
        <v>15510.158225503401</v>
      </c>
      <c r="G18" s="2">
        <v>177419.43328331501</v>
      </c>
      <c r="H18" s="2">
        <v>158522.31451024301</v>
      </c>
      <c r="I18" s="2">
        <v>88491.755625462494</v>
      </c>
      <c r="J18" s="2">
        <v>61554.370755065604</v>
      </c>
      <c r="K18" s="2">
        <v>152426.68398302901</v>
      </c>
      <c r="L18" s="2">
        <v>609068.81442216004</v>
      </c>
      <c r="M18" s="2">
        <v>282231.35289866902</v>
      </c>
      <c r="N18" s="2">
        <v>16879.258923527301</v>
      </c>
      <c r="O18" s="2">
        <v>18899.9715153955</v>
      </c>
      <c r="P18" s="2">
        <f t="shared" si="1"/>
        <v>1691071.5905686074</v>
      </c>
      <c r="Q18" s="2">
        <v>61106.55</v>
      </c>
      <c r="R18" s="2">
        <v>1033.3499999999999</v>
      </c>
      <c r="S18" s="2">
        <v>22783.95</v>
      </c>
      <c r="T18" s="2">
        <v>94910.978000000003</v>
      </c>
      <c r="U18" s="2">
        <v>137890.17000000001</v>
      </c>
      <c r="V18" s="2">
        <v>315190.36</v>
      </c>
      <c r="W18" s="2">
        <v>94138.3</v>
      </c>
      <c r="X18" s="2">
        <v>107054.34</v>
      </c>
      <c r="Y18" s="2">
        <v>382506.967</v>
      </c>
      <c r="Z18" s="2">
        <v>445285.88</v>
      </c>
      <c r="AA18" s="2">
        <v>15805.659</v>
      </c>
      <c r="AB18" s="2">
        <v>72511.039999999994</v>
      </c>
      <c r="AC18" s="2">
        <f t="shared" si="2"/>
        <v>1750217.5440000002</v>
      </c>
      <c r="AD18" s="3">
        <f t="shared" si="3"/>
        <v>0.42324941121113441</v>
      </c>
      <c r="AE18" s="3">
        <f t="shared" si="4"/>
        <v>0.74905165190122303</v>
      </c>
      <c r="AF18" s="3">
        <f t="shared" si="5"/>
        <v>-0.46896954039684013</v>
      </c>
      <c r="AG18" s="3">
        <f t="shared" si="6"/>
        <v>0.4650474514342523</v>
      </c>
      <c r="AH18" s="3">
        <f t="shared" si="7"/>
        <v>0.13015293508668677</v>
      </c>
      <c r="AI18" s="3">
        <f t="shared" si="8"/>
        <v>-2.5618048005966734</v>
      </c>
      <c r="AJ18" s="3">
        <f t="shared" si="9"/>
        <v>-0.52935199962632895</v>
      </c>
      <c r="AK18" s="3">
        <f t="shared" si="10"/>
        <v>0.29766667356012755</v>
      </c>
      <c r="AL18" s="3">
        <f t="shared" si="11"/>
        <v>0.37198070572223496</v>
      </c>
      <c r="AM18" s="3">
        <f t="shared" si="12"/>
        <v>-0.57773357008947657</v>
      </c>
      <c r="AN18" s="3">
        <f t="shared" si="13"/>
        <v>6.360468361741016E-2</v>
      </c>
      <c r="AO18" s="3">
        <f t="shared" si="14"/>
        <v>-2.8365687451398589</v>
      </c>
      <c r="AP18" s="3">
        <f t="shared" si="15"/>
        <v>-3.4975428456878926E-2</v>
      </c>
    </row>
    <row r="19" spans="2:42" x14ac:dyDescent="0.2">
      <c r="B19" s="24" t="s">
        <v>26</v>
      </c>
      <c r="C19" s="1"/>
      <c r="O19" s="1"/>
      <c r="P19" s="1"/>
    </row>
    <row r="20" spans="2:42" x14ac:dyDescent="0.2">
      <c r="B20" s="23"/>
      <c r="C20" s="1"/>
      <c r="O20" s="1"/>
      <c r="P20" s="1"/>
    </row>
    <row r="21" spans="2:42" x14ac:dyDescent="0.2">
      <c r="B21" s="23"/>
      <c r="C21" s="1"/>
      <c r="O21" s="1"/>
      <c r="P21" s="1"/>
    </row>
    <row r="22" spans="2:42" x14ac:dyDescent="0.2">
      <c r="B22" s="23"/>
      <c r="C22" s="1"/>
      <c r="O22" s="1"/>
      <c r="P22" s="1"/>
    </row>
    <row r="23" spans="2:42" x14ac:dyDescent="0.2">
      <c r="B23" s="17"/>
      <c r="C23" s="1"/>
      <c r="N23" s="1"/>
      <c r="O23" s="1"/>
      <c r="P23" s="1"/>
      <c r="AA23" s="2"/>
    </row>
    <row r="24" spans="2:42" x14ac:dyDescent="0.2">
      <c r="B24" s="17"/>
      <c r="C24" s="1"/>
      <c r="N24" s="1"/>
      <c r="O24" s="1"/>
      <c r="P24" s="1"/>
      <c r="AA24" s="2"/>
    </row>
    <row r="25" spans="2:42" x14ac:dyDescent="0.2">
      <c r="B25" s="17"/>
      <c r="C25" s="1"/>
      <c r="N25" s="1"/>
      <c r="O25" s="1"/>
      <c r="P25" s="1"/>
      <c r="AA25" s="2"/>
    </row>
    <row r="26" spans="2:42" x14ac:dyDescent="0.2">
      <c r="B26" s="17"/>
      <c r="C26" s="1"/>
      <c r="N26" s="1"/>
      <c r="O26" s="1"/>
      <c r="P26" s="1"/>
      <c r="AA26" s="2"/>
    </row>
    <row r="27" spans="2:42" x14ac:dyDescent="0.2">
      <c r="B27" s="17"/>
      <c r="C27" s="1"/>
      <c r="M27" s="1"/>
      <c r="N27" s="1"/>
      <c r="O27" s="1"/>
      <c r="P27" s="1"/>
      <c r="Z27" s="2"/>
      <c r="AA27" s="2"/>
    </row>
    <row r="28" spans="2:42" x14ac:dyDescent="0.2">
      <c r="B28" s="17"/>
      <c r="C28" s="1"/>
      <c r="M28" s="1"/>
      <c r="N28" s="1"/>
      <c r="O28" s="1"/>
      <c r="P28" s="1"/>
      <c r="AA28" s="2"/>
    </row>
    <row r="29" spans="2:42" x14ac:dyDescent="0.2">
      <c r="B29" s="17"/>
      <c r="C29" s="1"/>
      <c r="M29" s="1"/>
      <c r="N29" s="1"/>
      <c r="O29" s="1"/>
      <c r="P29" s="1"/>
      <c r="AA29" s="1"/>
    </row>
    <row r="30" spans="2:42" x14ac:dyDescent="0.2">
      <c r="B30" s="17"/>
      <c r="C30" s="1"/>
      <c r="M30" s="1"/>
      <c r="N30" s="1"/>
      <c r="O30" s="1"/>
      <c r="P30" s="1"/>
      <c r="AA30" s="1"/>
    </row>
    <row r="31" spans="2:42" x14ac:dyDescent="0.2">
      <c r="B31" s="17"/>
      <c r="C31" s="1"/>
      <c r="L31" s="1"/>
      <c r="M31" s="1"/>
      <c r="N31" s="1"/>
      <c r="O31" s="1"/>
      <c r="P31" s="1"/>
      <c r="Y31" s="1"/>
      <c r="AA31" s="1"/>
    </row>
    <row r="32" spans="2:42" x14ac:dyDescent="0.2">
      <c r="B32" s="17"/>
      <c r="C32" s="1"/>
      <c r="L32" s="1"/>
      <c r="M32" s="1"/>
      <c r="N32" s="1"/>
      <c r="O32" s="1"/>
      <c r="P32" s="1"/>
      <c r="Y32" s="1"/>
      <c r="AA32" s="1"/>
    </row>
    <row r="33" spans="2:27" x14ac:dyDescent="0.2">
      <c r="B33" s="17"/>
      <c r="C33" s="1"/>
      <c r="L33" s="1"/>
      <c r="M33" s="1"/>
      <c r="N33" s="1"/>
      <c r="O33" s="1"/>
      <c r="P33" s="1"/>
      <c r="Y33" s="1"/>
      <c r="AA33" s="1"/>
    </row>
    <row r="34" spans="2:27" x14ac:dyDescent="0.2">
      <c r="B34" s="17"/>
      <c r="C34" s="1"/>
    </row>
  </sheetData>
  <sortState ref="A2:D37">
    <sortCondition ref="B2:B37"/>
    <sortCondition ref="C2:C37"/>
  </sortState>
  <mergeCells count="11">
    <mergeCell ref="Q1:AC1"/>
    <mergeCell ref="AD1:AP1"/>
    <mergeCell ref="B1:C1"/>
    <mergeCell ref="B3:B6"/>
    <mergeCell ref="B7:B10"/>
    <mergeCell ref="B23:B26"/>
    <mergeCell ref="B27:B30"/>
    <mergeCell ref="B31:B34"/>
    <mergeCell ref="D1:P1"/>
    <mergeCell ref="B11:B14"/>
    <mergeCell ref="B15:B18"/>
  </mergeCells>
  <phoneticPr fontId="0" type="noConversion"/>
  <conditionalFormatting sqref="AD3:AP18">
    <cfRule type="colorScale" priority="1">
      <colorScale>
        <cfvo type="formula" val="&quot;&lt;0&quot;"/>
        <cfvo type="max"/>
        <color rgb="FFFFFF66"/>
        <color rgb="FF00F26D"/>
      </colorScale>
    </cfRule>
  </conditionalFormatting>
  <pageMargins left="0.75" right="0.75" top="1" bottom="1" header="0.5" footer="0.5"/>
  <pageSetup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SO2_and_NOx_2011_Point_Source_T</vt:lpstr>
      <vt:lpstr>SO2_and_NOx_2011_Point_Source_Totals_By_state</vt:lpstr>
    </vt:vector>
  </TitlesOfParts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KnightK</dc:creator>
  <cp:lastModifiedBy>KnightK</cp:lastModifiedBy>
  <dcterms:created xsi:type="dcterms:W3CDTF">2014-10-15T18:42:02Z</dcterms:created>
  <dcterms:modified xsi:type="dcterms:W3CDTF">2015-05-04T17:11:50Z</dcterms:modified>
</cp:coreProperties>
</file>