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m-fs102\UserRedirections\LindquistEr\Documents\PIC Index\FY2018\"/>
    </mc:Choice>
  </mc:AlternateContent>
  <xr:revisionPtr revIDLastSave="0" documentId="13_ncr:1_{C0A6F379-AFA1-44A6-83DA-D018AEFE477C}" xr6:coauthVersionLast="44" xr6:coauthVersionMax="44" xr10:uidLastSave="{00000000-0000-0000-0000-000000000000}"/>
  <bookViews>
    <workbookView xWindow="2190" yWindow="0" windowWidth="18000" windowHeight="12900" xr2:uid="{00000000-000D-0000-FFFF-FFFF00000000}"/>
  </bookViews>
  <sheets>
    <sheet name="PIC LIST FY 18" sheetId="1" r:id="rId1"/>
    <sheet name="PIC Index FY 18" sheetId="2" r:id="rId2"/>
    <sheet name="Past Indices" sheetId="4" r:id="rId3"/>
  </sheets>
  <definedNames>
    <definedName name="_xlnm.Print_Area" localSheetId="1">'PIC Index FY 18'!$A$6:$O$174</definedName>
    <definedName name="_xlnm.Print_Area" localSheetId="0">'PIC LIST FY 18'!$A$1:$F$59</definedName>
    <definedName name="_xlnm.Print_Titles" localSheetId="1">'PIC Index FY 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4" i="2" l="1"/>
  <c r="M2" i="2"/>
  <c r="M1" i="2"/>
  <c r="H2" i="2"/>
  <c r="H1" i="2"/>
  <c r="F2" i="2"/>
  <c r="F1" i="2"/>
  <c r="D2" i="2"/>
  <c r="D1" i="2"/>
  <c r="K14" i="2" l="1"/>
  <c r="M3" i="2" l="1"/>
  <c r="N174" i="2" s="1"/>
  <c r="H3" i="2"/>
  <c r="I174" i="2" s="1"/>
  <c r="N163" i="2" l="1"/>
  <c r="I36" i="2"/>
  <c r="N137" i="2"/>
  <c r="N44" i="2"/>
  <c r="N11" i="2"/>
  <c r="N35" i="2"/>
  <c r="N93" i="2"/>
  <c r="N83" i="2"/>
  <c r="N78" i="2"/>
  <c r="N132" i="2"/>
  <c r="N76" i="2"/>
  <c r="N148" i="2"/>
  <c r="N118" i="2"/>
  <c r="N43" i="2"/>
  <c r="N115" i="2"/>
  <c r="N38" i="2"/>
  <c r="N143" i="2"/>
  <c r="N66" i="2"/>
  <c r="N157" i="2"/>
  <c r="N39" i="2"/>
  <c r="N51" i="2"/>
  <c r="N65" i="2"/>
  <c r="N79" i="2"/>
  <c r="N114" i="2"/>
  <c r="N50" i="2"/>
  <c r="N46" i="2"/>
  <c r="N123" i="2"/>
  <c r="N113" i="2"/>
  <c r="N17" i="2"/>
  <c r="N56" i="2"/>
  <c r="N130" i="2"/>
  <c r="N61" i="2"/>
  <c r="N60" i="2"/>
  <c r="N129" i="2"/>
  <c r="N164" i="2"/>
  <c r="N14" i="2"/>
  <c r="N158" i="2"/>
  <c r="N90" i="2"/>
  <c r="N8" i="2"/>
  <c r="N67" i="2"/>
  <c r="N42" i="2"/>
  <c r="N6" i="2"/>
  <c r="N68" i="2"/>
  <c r="N45" i="2"/>
  <c r="N64" i="2"/>
  <c r="N169" i="2"/>
  <c r="N94" i="2"/>
  <c r="N109" i="2"/>
  <c r="N86" i="2"/>
  <c r="N26" i="2"/>
  <c r="N156" i="2"/>
  <c r="N166" i="2"/>
  <c r="N7" i="2"/>
  <c r="N146" i="2"/>
  <c r="N89" i="2"/>
  <c r="N104" i="2"/>
  <c r="N126" i="2"/>
  <c r="N154" i="2"/>
  <c r="N149" i="2"/>
  <c r="N73" i="2"/>
  <c r="N171" i="2"/>
  <c r="N85" i="2"/>
  <c r="N55" i="2"/>
  <c r="N24" i="2"/>
  <c r="N21" i="2"/>
  <c r="N122" i="2"/>
  <c r="N27" i="2"/>
  <c r="N25" i="2"/>
  <c r="N96" i="2"/>
  <c r="N37" i="2"/>
  <c r="N40" i="2"/>
  <c r="N107" i="2"/>
  <c r="N133" i="2"/>
  <c r="N82" i="2"/>
  <c r="N59" i="2"/>
  <c r="N145" i="2"/>
  <c r="N108" i="2"/>
  <c r="N142" i="2"/>
  <c r="N127" i="2"/>
  <c r="N28" i="2"/>
  <c r="N71" i="2"/>
  <c r="N110" i="2"/>
  <c r="N106" i="2"/>
  <c r="N33" i="2"/>
  <c r="N69" i="2"/>
  <c r="N153" i="2"/>
  <c r="N128" i="2"/>
  <c r="N152" i="2"/>
  <c r="N102" i="2"/>
  <c r="N119" i="2"/>
  <c r="N105" i="2"/>
  <c r="N95" i="2"/>
  <c r="N58" i="2"/>
  <c r="N141" i="2"/>
  <c r="N53" i="2"/>
  <c r="N84" i="2"/>
  <c r="N125" i="2"/>
  <c r="N23" i="2"/>
  <c r="N136" i="2"/>
  <c r="N70" i="2"/>
  <c r="N16" i="2"/>
  <c r="N9" i="2"/>
  <c r="N81" i="2"/>
  <c r="N159" i="2"/>
  <c r="N41" i="2"/>
  <c r="N31" i="2"/>
  <c r="N144" i="2"/>
  <c r="N139" i="2"/>
  <c r="N101" i="2"/>
  <c r="N121" i="2"/>
  <c r="N87" i="2"/>
  <c r="N155" i="2"/>
  <c r="N80" i="2"/>
  <c r="N162" i="2"/>
  <c r="N97" i="2"/>
  <c r="N131" i="2"/>
  <c r="N19" i="2"/>
  <c r="N74" i="2"/>
  <c r="N88" i="2"/>
  <c r="N72" i="2"/>
  <c r="N100" i="2"/>
  <c r="N150" i="2"/>
  <c r="N116" i="2"/>
  <c r="N77" i="2"/>
  <c r="N112" i="2"/>
  <c r="N124" i="2"/>
  <c r="N134" i="2"/>
  <c r="N12" i="2"/>
  <c r="N36" i="2"/>
  <c r="N140" i="2"/>
  <c r="N173" i="2"/>
  <c r="N147" i="2"/>
  <c r="N165" i="2"/>
  <c r="N34" i="2"/>
  <c r="N92" i="2"/>
  <c r="N75" i="2"/>
  <c r="N161" i="2"/>
  <c r="N62" i="2"/>
  <c r="N91" i="2"/>
  <c r="N13" i="2"/>
  <c r="N172" i="2"/>
  <c r="N99" i="2"/>
  <c r="N20" i="2"/>
  <c r="N63" i="2"/>
  <c r="N54" i="2"/>
  <c r="N48" i="2"/>
  <c r="N117" i="2"/>
  <c r="N22" i="2"/>
  <c r="N10" i="2"/>
  <c r="N29" i="2"/>
  <c r="N167" i="2"/>
  <c r="N52" i="2"/>
  <c r="N168" i="2"/>
  <c r="N32" i="2"/>
  <c r="N160" i="2"/>
  <c r="N111" i="2"/>
  <c r="N49" i="2"/>
  <c r="N47" i="2"/>
  <c r="N57" i="2"/>
  <c r="N151" i="2"/>
  <c r="N98" i="2"/>
  <c r="N30" i="2"/>
  <c r="N18" i="2"/>
  <c r="N120" i="2"/>
  <c r="N138" i="2"/>
  <c r="N170" i="2"/>
  <c r="N135" i="2"/>
  <c r="N103" i="2"/>
  <c r="I138" i="2"/>
  <c r="I20" i="2"/>
  <c r="I112" i="2"/>
  <c r="I136" i="2"/>
  <c r="N15" i="2"/>
  <c r="I22" i="2"/>
  <c r="I19" i="2"/>
  <c r="I40" i="2"/>
  <c r="I57" i="2"/>
  <c r="I72" i="2"/>
  <c r="I55" i="2"/>
  <c r="I168" i="2"/>
  <c r="I10" i="2"/>
  <c r="I54" i="2"/>
  <c r="I115" i="2"/>
  <c r="I109" i="2"/>
  <c r="I173" i="2"/>
  <c r="I124" i="2"/>
  <c r="I52" i="2"/>
  <c r="I63" i="2"/>
  <c r="I160" i="2"/>
  <c r="I32" i="2"/>
  <c r="I125" i="2"/>
  <c r="I116" i="2"/>
  <c r="I135" i="2"/>
  <c r="I59" i="2"/>
  <c r="I167" i="2"/>
  <c r="I117" i="2"/>
  <c r="I44" i="2"/>
  <c r="I81" i="2"/>
  <c r="I165" i="2"/>
  <c r="I61" i="2"/>
  <c r="I142" i="2"/>
  <c r="I68" i="2"/>
  <c r="I157" i="2"/>
  <c r="I129" i="2"/>
  <c r="I71" i="2"/>
  <c r="I149" i="2"/>
  <c r="I64" i="2"/>
  <c r="I14" i="2"/>
  <c r="I41" i="2"/>
  <c r="I172" i="2"/>
  <c r="I153" i="2"/>
  <c r="I79" i="2"/>
  <c r="I31" i="2"/>
  <c r="I84" i="2"/>
  <c r="I91" i="2"/>
  <c r="I93" i="2"/>
  <c r="I139" i="2"/>
  <c r="I17" i="2"/>
  <c r="I105" i="2"/>
  <c r="I26" i="2"/>
  <c r="I87" i="2"/>
  <c r="I78" i="2"/>
  <c r="I156" i="2"/>
  <c r="I27" i="2"/>
  <c r="I162" i="2"/>
  <c r="I53" i="2"/>
  <c r="I47" i="2"/>
  <c r="I120" i="2"/>
  <c r="I171" i="2"/>
  <c r="I30" i="2"/>
  <c r="I18" i="2"/>
  <c r="I23" i="2"/>
  <c r="I145" i="2"/>
  <c r="I88" i="2"/>
  <c r="I169" i="2"/>
  <c r="I6" i="2"/>
  <c r="I102" i="2"/>
  <c r="I92" i="2"/>
  <c r="I77" i="2"/>
  <c r="I150" i="2"/>
  <c r="I98" i="2"/>
  <c r="I50" i="2"/>
  <c r="I60" i="2"/>
  <c r="I127" i="2"/>
  <c r="I137" i="2"/>
  <c r="I154" i="2"/>
  <c r="I46" i="2"/>
  <c r="I110" i="2"/>
  <c r="I164" i="2"/>
  <c r="I103" i="2"/>
  <c r="I132" i="2"/>
  <c r="I85" i="2"/>
  <c r="I143" i="2"/>
  <c r="I62" i="2"/>
  <c r="I131" i="2"/>
  <c r="I113" i="2"/>
  <c r="I111" i="2"/>
  <c r="I86" i="2"/>
  <c r="I119" i="2"/>
  <c r="I101" i="2"/>
  <c r="I65" i="2"/>
  <c r="I8" i="2"/>
  <c r="I155" i="2"/>
  <c r="I56" i="2"/>
  <c r="I141" i="2"/>
  <c r="I67" i="2"/>
  <c r="I97" i="2"/>
  <c r="I73" i="2"/>
  <c r="I158" i="2"/>
  <c r="I100" i="2"/>
  <c r="I96" i="2"/>
  <c r="I66" i="2"/>
  <c r="I107" i="2"/>
  <c r="I33" i="2"/>
  <c r="I151" i="2"/>
  <c r="I39" i="2"/>
  <c r="I89" i="2"/>
  <c r="I69" i="2"/>
  <c r="I133" i="2"/>
  <c r="I75" i="2"/>
  <c r="I74" i="2"/>
  <c r="I42" i="2"/>
  <c r="I146" i="2"/>
  <c r="I134" i="2"/>
  <c r="I104" i="2"/>
  <c r="I118" i="2"/>
  <c r="I126" i="2"/>
  <c r="I28" i="2"/>
  <c r="I45" i="2"/>
  <c r="I11" i="2"/>
  <c r="I43" i="2"/>
  <c r="I106" i="2"/>
  <c r="I9" i="2"/>
  <c r="I161" i="2"/>
  <c r="I152" i="2"/>
  <c r="I51" i="2"/>
  <c r="I94" i="2"/>
  <c r="I99" i="2"/>
  <c r="I24" i="2"/>
  <c r="I159" i="2"/>
  <c r="I21" i="2"/>
  <c r="I90" i="2"/>
  <c r="I38" i="2"/>
  <c r="I121" i="2"/>
  <c r="I95" i="2"/>
  <c r="I122" i="2"/>
  <c r="I58" i="2"/>
  <c r="I80" i="2"/>
  <c r="I76" i="2"/>
  <c r="I166" i="2"/>
  <c r="I7" i="2"/>
  <c r="I148" i="2"/>
  <c r="I13" i="2"/>
  <c r="I123" i="2"/>
  <c r="I16" i="2"/>
  <c r="I82" i="2"/>
  <c r="I144" i="2"/>
  <c r="I37" i="2"/>
  <c r="I83" i="2"/>
  <c r="I15" i="2"/>
  <c r="I163" i="2"/>
  <c r="I114" i="2"/>
  <c r="I49" i="2"/>
  <c r="I34" i="2"/>
  <c r="I108" i="2"/>
  <c r="I70" i="2"/>
  <c r="I140" i="2"/>
  <c r="I128" i="2"/>
  <c r="I170" i="2"/>
  <c r="I35" i="2"/>
  <c r="I29" i="2"/>
  <c r="I48" i="2"/>
  <c r="I130" i="2"/>
  <c r="I25" i="2"/>
  <c r="I147" i="2"/>
  <c r="I12" i="2"/>
  <c r="D3" i="2"/>
  <c r="E174" i="2" s="1"/>
  <c r="F3" i="2"/>
  <c r="G174" i="2" s="1"/>
  <c r="K173" i="2"/>
  <c r="K172" i="2"/>
  <c r="K171" i="2"/>
  <c r="K168" i="2"/>
  <c r="K170" i="2"/>
  <c r="K166" i="2"/>
  <c r="K160" i="2"/>
  <c r="K165" i="2"/>
  <c r="K161" i="2"/>
  <c r="K169" i="2"/>
  <c r="K167" i="2"/>
  <c r="K164" i="2"/>
  <c r="K156" i="2"/>
  <c r="K163" i="2"/>
  <c r="K152" i="2"/>
  <c r="K148" i="2"/>
  <c r="K162" i="2"/>
  <c r="K157" i="2"/>
  <c r="K158" i="2"/>
  <c r="K155" i="2"/>
  <c r="K150" i="2"/>
  <c r="K153" i="2"/>
  <c r="K147" i="2"/>
  <c r="K159" i="2"/>
  <c r="K146" i="2"/>
  <c r="K143" i="2"/>
  <c r="K142" i="2"/>
  <c r="K128" i="2"/>
  <c r="K151" i="2"/>
  <c r="K145" i="2"/>
  <c r="K141" i="2"/>
  <c r="K115" i="2"/>
  <c r="K130" i="2"/>
  <c r="K122" i="2"/>
  <c r="K54" i="2"/>
  <c r="K139" i="2"/>
  <c r="K134" i="2"/>
  <c r="K76" i="2"/>
  <c r="K106" i="2"/>
  <c r="K154" i="2"/>
  <c r="K96" i="2"/>
  <c r="K137" i="2"/>
  <c r="K149" i="2"/>
  <c r="K140" i="2"/>
  <c r="K104" i="2"/>
  <c r="K114" i="2"/>
  <c r="K133" i="2"/>
  <c r="K116" i="2"/>
  <c r="K87" i="2"/>
  <c r="K144" i="2"/>
  <c r="K124" i="2"/>
  <c r="K119" i="2"/>
  <c r="K112" i="2"/>
  <c r="K113" i="2"/>
  <c r="K95" i="2"/>
  <c r="K129" i="2"/>
  <c r="K100" i="2"/>
  <c r="K132" i="2"/>
  <c r="K107" i="2"/>
  <c r="K86" i="2"/>
  <c r="K82" i="2"/>
  <c r="K118" i="2"/>
  <c r="K88" i="2"/>
  <c r="K131" i="2"/>
  <c r="K102" i="2"/>
  <c r="K125" i="2"/>
  <c r="K85" i="2"/>
  <c r="K83" i="2"/>
  <c r="K120" i="2"/>
  <c r="K108" i="2"/>
  <c r="K121" i="2"/>
  <c r="K64" i="2"/>
  <c r="K68" i="2"/>
  <c r="K65" i="2"/>
  <c r="K99" i="2"/>
  <c r="K135" i="2"/>
  <c r="K136" i="2"/>
  <c r="K109" i="2"/>
  <c r="K111" i="2"/>
  <c r="K105" i="2"/>
  <c r="K71" i="2"/>
  <c r="K73" i="2"/>
  <c r="K63" i="2"/>
  <c r="K97" i="2"/>
  <c r="K94" i="2"/>
  <c r="K56" i="2"/>
  <c r="K126" i="2"/>
  <c r="K81" i="2"/>
  <c r="K103" i="2"/>
  <c r="K110" i="2"/>
  <c r="K62" i="2"/>
  <c r="K79" i="2"/>
  <c r="K53" i="2"/>
  <c r="K138" i="2"/>
  <c r="K127" i="2"/>
  <c r="K44" i="2"/>
  <c r="K45" i="2"/>
  <c r="K75" i="2"/>
  <c r="K117" i="2"/>
  <c r="K93" i="2"/>
  <c r="K80" i="2"/>
  <c r="K123" i="2"/>
  <c r="K77" i="2"/>
  <c r="K67" i="2"/>
  <c r="K84" i="2"/>
  <c r="K61" i="2"/>
  <c r="K90" i="2"/>
  <c r="K74" i="2"/>
  <c r="K70" i="2"/>
  <c r="K72" i="2"/>
  <c r="K60" i="2"/>
  <c r="K59" i="2"/>
  <c r="K89" i="2"/>
  <c r="K46" i="2"/>
  <c r="K98" i="2"/>
  <c r="K50" i="2"/>
  <c r="K92" i="2"/>
  <c r="K52" i="2"/>
  <c r="K49" i="2"/>
  <c r="K55" i="2"/>
  <c r="K57" i="2"/>
  <c r="K91" i="2"/>
  <c r="K66" i="2"/>
  <c r="K58" i="2"/>
  <c r="K36" i="2"/>
  <c r="K78" i="2"/>
  <c r="K37" i="2"/>
  <c r="K40" i="2"/>
  <c r="K101" i="2"/>
  <c r="K69" i="2"/>
  <c r="K51" i="2"/>
  <c r="K31" i="2"/>
  <c r="K47" i="2"/>
  <c r="K48" i="2"/>
  <c r="K34" i="2"/>
  <c r="K25" i="2"/>
  <c r="K42" i="2"/>
  <c r="K43" i="2"/>
  <c r="K41" i="2"/>
  <c r="K38" i="2"/>
  <c r="K33" i="2"/>
  <c r="K23" i="2"/>
  <c r="K30" i="2"/>
  <c r="K28" i="2"/>
  <c r="K32" i="2"/>
  <c r="K39" i="2"/>
  <c r="K29" i="2"/>
  <c r="K26" i="2"/>
  <c r="K22" i="2"/>
  <c r="K21" i="2"/>
  <c r="K27" i="2"/>
  <c r="K35" i="2"/>
  <c r="K18" i="2"/>
  <c r="K17" i="2"/>
  <c r="K16" i="2"/>
  <c r="K24" i="2"/>
  <c r="K19" i="2"/>
  <c r="K20" i="2"/>
  <c r="K11" i="2"/>
  <c r="K15" i="2"/>
  <c r="K12" i="2"/>
  <c r="K13" i="2"/>
  <c r="K9" i="2"/>
  <c r="K10" i="2"/>
  <c r="K8" i="2"/>
  <c r="K7" i="2"/>
  <c r="K6" i="2"/>
  <c r="G158" i="2" l="1"/>
  <c r="K2" i="2"/>
  <c r="K1" i="2"/>
  <c r="G63" i="2"/>
  <c r="G93" i="2"/>
  <c r="G106" i="2"/>
  <c r="G118" i="2"/>
  <c r="G149" i="2"/>
  <c r="G14" i="2"/>
  <c r="G58" i="2"/>
  <c r="G21" i="2"/>
  <c r="G96" i="2"/>
  <c r="G31" i="2"/>
  <c r="G41" i="2"/>
  <c r="G47" i="2"/>
  <c r="G108" i="2"/>
  <c r="G112" i="2"/>
  <c r="G22" i="2"/>
  <c r="G87" i="2"/>
  <c r="G48" i="2"/>
  <c r="G17" i="2"/>
  <c r="G167" i="2"/>
  <c r="G69" i="2"/>
  <c r="G39" i="2"/>
  <c r="G110" i="2"/>
  <c r="G154" i="2"/>
  <c r="G127" i="2"/>
  <c r="G50" i="2"/>
  <c r="G34" i="2"/>
  <c r="G147" i="2"/>
  <c r="G140" i="2"/>
  <c r="G12" i="2"/>
  <c r="G124" i="2"/>
  <c r="G67" i="2"/>
  <c r="G56" i="2"/>
  <c r="G8" i="2"/>
  <c r="G119" i="2"/>
  <c r="G144" i="2"/>
  <c r="G7" i="2"/>
  <c r="G128" i="2"/>
  <c r="G111" i="2"/>
  <c r="G113" i="2"/>
  <c r="G131" i="2"/>
  <c r="G62" i="2"/>
  <c r="G143" i="2"/>
  <c r="G85" i="2"/>
  <c r="G132" i="2"/>
  <c r="G103" i="2"/>
  <c r="G83" i="2"/>
  <c r="G114" i="2"/>
  <c r="G133" i="2"/>
  <c r="G136" i="2"/>
  <c r="G57" i="2"/>
  <c r="G15" i="2"/>
  <c r="G6" i="2"/>
  <c r="G89" i="2"/>
  <c r="G72" i="2"/>
  <c r="G163" i="2"/>
  <c r="G105" i="2"/>
  <c r="G10" i="2"/>
  <c r="G11" i="2"/>
  <c r="G73" i="2"/>
  <c r="G68" i="2"/>
  <c r="G95" i="2"/>
  <c r="G13" i="2"/>
  <c r="G91" i="2"/>
  <c r="G79" i="2"/>
  <c r="G172" i="2"/>
  <c r="G145" i="2"/>
  <c r="G125" i="2"/>
  <c r="G146" i="2"/>
  <c r="G98" i="2"/>
  <c r="E143" i="2"/>
  <c r="E7" i="2"/>
  <c r="E132" i="2"/>
  <c r="E131" i="2"/>
  <c r="E111" i="2"/>
  <c r="E99" i="2"/>
  <c r="E19" i="2"/>
  <c r="E50" i="2"/>
  <c r="E60" i="2"/>
  <c r="E127" i="2"/>
  <c r="E137" i="2"/>
  <c r="E154" i="2"/>
  <c r="E46" i="2"/>
  <c r="E110" i="2"/>
  <c r="E164" i="2"/>
  <c r="E39" i="2"/>
  <c r="E169" i="2"/>
  <c r="E69" i="2"/>
  <c r="E63" i="2"/>
  <c r="E54" i="2"/>
  <c r="E48" i="2"/>
  <c r="E117" i="2"/>
  <c r="E22" i="2"/>
  <c r="E10" i="2"/>
  <c r="E29" i="2"/>
  <c r="E167" i="2"/>
  <c r="E52" i="2"/>
  <c r="E168" i="2"/>
  <c r="E61" i="2"/>
  <c r="E172" i="2"/>
  <c r="E79" i="2"/>
  <c r="E84" i="2"/>
  <c r="E96" i="2"/>
  <c r="E13" i="2"/>
  <c r="E70" i="2"/>
  <c r="E146" i="2"/>
  <c r="E108" i="2"/>
  <c r="E42" i="2"/>
  <c r="E145" i="2"/>
  <c r="E23" i="2"/>
  <c r="E135" i="2"/>
  <c r="E18" i="2"/>
  <c r="E170" i="2"/>
  <c r="E100" i="2"/>
  <c r="E62" i="2"/>
  <c r="E51" i="2"/>
  <c r="E24" i="2"/>
  <c r="E124" i="2"/>
  <c r="E134" i="2"/>
  <c r="E12" i="2"/>
  <c r="E36" i="2"/>
  <c r="E140" i="2"/>
  <c r="E173" i="2"/>
  <c r="E147" i="2"/>
  <c r="E165" i="2"/>
  <c r="E34" i="2"/>
  <c r="E92" i="2"/>
  <c r="E75" i="2"/>
  <c r="E21" i="2"/>
  <c r="E90" i="2"/>
  <c r="E38" i="2"/>
  <c r="E121" i="2"/>
  <c r="E95" i="2"/>
  <c r="E122" i="2"/>
  <c r="E58" i="2"/>
  <c r="E80" i="2"/>
  <c r="E76" i="2"/>
  <c r="E166" i="2"/>
  <c r="E32" i="2"/>
  <c r="E25" i="2"/>
  <c r="E160" i="2"/>
  <c r="E130" i="2"/>
  <c r="E102" i="2"/>
  <c r="E158" i="2"/>
  <c r="E120" i="2"/>
  <c r="E148" i="2"/>
  <c r="E59" i="2"/>
  <c r="E77" i="2"/>
  <c r="E40" i="2"/>
  <c r="E72" i="2"/>
  <c r="E6" i="2"/>
  <c r="E57" i="2"/>
  <c r="E133" i="2"/>
  <c r="E83" i="2"/>
  <c r="E144" i="2"/>
  <c r="E85" i="2"/>
  <c r="E9" i="2"/>
  <c r="E159" i="2"/>
  <c r="E152" i="2"/>
  <c r="E14" i="2"/>
  <c r="E142" i="2"/>
  <c r="E68" i="2"/>
  <c r="E157" i="2"/>
  <c r="E129" i="2"/>
  <c r="E71" i="2"/>
  <c r="E149" i="2"/>
  <c r="E64" i="2"/>
  <c r="E73" i="2"/>
  <c r="E33" i="2"/>
  <c r="E35" i="2"/>
  <c r="E86" i="2"/>
  <c r="E119" i="2"/>
  <c r="E101" i="2"/>
  <c r="E65" i="2"/>
  <c r="E8" i="2"/>
  <c r="E155" i="2"/>
  <c r="E56" i="2"/>
  <c r="E141" i="2"/>
  <c r="E67" i="2"/>
  <c r="E97" i="2"/>
  <c r="E109" i="2"/>
  <c r="E81" i="2"/>
  <c r="E115" i="2"/>
  <c r="E44" i="2"/>
  <c r="E20" i="2"/>
  <c r="E116" i="2"/>
  <c r="E151" i="2"/>
  <c r="E88" i="2"/>
  <c r="E37" i="2"/>
  <c r="E74" i="2"/>
  <c r="E163" i="2"/>
  <c r="E89" i="2"/>
  <c r="E15" i="2"/>
  <c r="E136" i="2"/>
  <c r="E114" i="2"/>
  <c r="E113" i="2"/>
  <c r="E94" i="2"/>
  <c r="E104" i="2"/>
  <c r="E45" i="2"/>
  <c r="E123" i="2"/>
  <c r="E17" i="2"/>
  <c r="E78" i="2"/>
  <c r="E53" i="2"/>
  <c r="E91" i="2"/>
  <c r="E150" i="2"/>
  <c r="E82" i="2"/>
  <c r="E138" i="2"/>
  <c r="E103" i="2"/>
  <c r="E43" i="2"/>
  <c r="E26" i="2"/>
  <c r="E98" i="2"/>
  <c r="E118" i="2"/>
  <c r="E11" i="2"/>
  <c r="E171" i="2"/>
  <c r="E105" i="2"/>
  <c r="E156" i="2"/>
  <c r="E41" i="2"/>
  <c r="E55" i="2"/>
  <c r="E125" i="2"/>
  <c r="E66" i="2"/>
  <c r="E27" i="2"/>
  <c r="E47" i="2"/>
  <c r="E161" i="2"/>
  <c r="E28" i="2"/>
  <c r="E106" i="2"/>
  <c r="E139" i="2"/>
  <c r="E87" i="2"/>
  <c r="E162" i="2"/>
  <c r="E31" i="2"/>
  <c r="E112" i="2"/>
  <c r="E107" i="2"/>
  <c r="E30" i="2"/>
  <c r="E128" i="2"/>
  <c r="E49" i="2"/>
  <c r="E126" i="2"/>
  <c r="E93" i="2"/>
  <c r="E153" i="2"/>
  <c r="E16" i="2"/>
  <c r="G162" i="2"/>
  <c r="G139" i="2"/>
  <c r="G78" i="2"/>
  <c r="G27" i="2"/>
  <c r="G117" i="2"/>
  <c r="G169" i="2"/>
  <c r="G164" i="2"/>
  <c r="G46" i="2"/>
  <c r="G137" i="2"/>
  <c r="G60" i="2"/>
  <c r="G92" i="2"/>
  <c r="G165" i="2"/>
  <c r="G173" i="2"/>
  <c r="G36" i="2"/>
  <c r="G134" i="2"/>
  <c r="G97" i="2"/>
  <c r="G141" i="2"/>
  <c r="G155" i="2"/>
  <c r="G65" i="2"/>
  <c r="G101" i="2"/>
  <c r="G86" i="2"/>
  <c r="G49" i="2"/>
  <c r="G19" i="2"/>
  <c r="G159" i="2"/>
  <c r="G24" i="2"/>
  <c r="G99" i="2"/>
  <c r="G94" i="2"/>
  <c r="G51" i="2"/>
  <c r="G152" i="2"/>
  <c r="G161" i="2"/>
  <c r="G9" i="2"/>
  <c r="G138" i="2"/>
  <c r="G100" i="2"/>
  <c r="G30" i="2"/>
  <c r="G170" i="2"/>
  <c r="G16" i="2"/>
  <c r="G18" i="2"/>
  <c r="G66" i="2"/>
  <c r="G135" i="2"/>
  <c r="G82" i="2"/>
  <c r="G23" i="2"/>
  <c r="G107" i="2"/>
  <c r="G53" i="2"/>
  <c r="G171" i="2"/>
  <c r="G28" i="2"/>
  <c r="G35" i="2"/>
  <c r="G129" i="2"/>
  <c r="G76" i="2"/>
  <c r="G38" i="2"/>
  <c r="G55" i="2"/>
  <c r="G84" i="2"/>
  <c r="G153" i="2"/>
  <c r="G61" i="2"/>
  <c r="G42" i="2"/>
  <c r="G150" i="2"/>
  <c r="G70" i="2"/>
  <c r="G52" i="2"/>
  <c r="G156" i="2"/>
  <c r="G29" i="2"/>
  <c r="G26" i="2"/>
  <c r="G168" i="2"/>
  <c r="G54" i="2"/>
  <c r="G123" i="2"/>
  <c r="G43" i="2"/>
  <c r="G45" i="2"/>
  <c r="G126" i="2"/>
  <c r="G104" i="2"/>
  <c r="G33" i="2"/>
  <c r="G64" i="2"/>
  <c r="G71" i="2"/>
  <c r="G157" i="2"/>
  <c r="G142" i="2"/>
  <c r="G166" i="2"/>
  <c r="G80" i="2"/>
  <c r="G122" i="2"/>
  <c r="G121" i="2"/>
  <c r="G90" i="2"/>
  <c r="G75" i="2"/>
  <c r="G20" i="2"/>
  <c r="G102" i="2"/>
  <c r="G44" i="2"/>
  <c r="G130" i="2"/>
  <c r="G115" i="2"/>
  <c r="G160" i="2"/>
  <c r="G81" i="2"/>
  <c r="G25" i="2"/>
  <c r="G109" i="2"/>
  <c r="G32" i="2"/>
  <c r="G40" i="2"/>
  <c r="G74" i="2"/>
  <c r="G77" i="2"/>
  <c r="G37" i="2"/>
  <c r="G59" i="2"/>
  <c r="G88" i="2"/>
  <c r="G148" i="2"/>
  <c r="G151" i="2"/>
  <c r="G120" i="2"/>
  <c r="G116" i="2"/>
  <c r="K3" i="2" l="1"/>
  <c r="L113" i="2" s="1"/>
  <c r="O113" i="2" s="1"/>
  <c r="L174" i="2" l="1"/>
  <c r="O174" i="2" s="1"/>
  <c r="L81" i="2"/>
  <c r="O81" i="2" s="1"/>
  <c r="L140" i="2"/>
  <c r="O140" i="2" s="1"/>
  <c r="L42" i="2"/>
  <c r="O42" i="2" s="1"/>
  <c r="L144" i="2"/>
  <c r="O144" i="2" s="1"/>
  <c r="L29" i="2"/>
  <c r="O29" i="2" s="1"/>
  <c r="L93" i="2"/>
  <c r="O93" i="2" s="1"/>
  <c r="L98" i="2"/>
  <c r="O98" i="2" s="1"/>
  <c r="L51" i="2"/>
  <c r="O51" i="2" s="1"/>
  <c r="L110" i="2"/>
  <c r="O110" i="2" s="1"/>
  <c r="L109" i="2"/>
  <c r="O109" i="2" s="1"/>
  <c r="L136" i="2"/>
  <c r="O136" i="2" s="1"/>
  <c r="L84" i="2"/>
  <c r="O84" i="2" s="1"/>
  <c r="L94" i="2"/>
  <c r="O94" i="2" s="1"/>
  <c r="L87" i="2"/>
  <c r="O87" i="2" s="1"/>
  <c r="L7" i="2"/>
  <c r="O7" i="2" s="1"/>
  <c r="L154" i="2"/>
  <c r="O154" i="2" s="1"/>
  <c r="L50" i="2"/>
  <c r="O50" i="2" s="1"/>
  <c r="L103" i="2"/>
  <c r="O103" i="2" s="1"/>
  <c r="L105" i="2"/>
  <c r="O105" i="2" s="1"/>
  <c r="L130" i="2"/>
  <c r="O130" i="2" s="1"/>
  <c r="L118" i="2"/>
  <c r="O118" i="2" s="1"/>
  <c r="L17" i="2"/>
  <c r="O17" i="2" s="1"/>
  <c r="L31" i="2"/>
  <c r="O31" i="2" s="1"/>
  <c r="L137" i="2"/>
  <c r="O137" i="2" s="1"/>
  <c r="L44" i="2"/>
  <c r="O44" i="2" s="1"/>
  <c r="L108" i="2"/>
  <c r="O108" i="2" s="1"/>
  <c r="L126" i="2"/>
  <c r="O126" i="2" s="1"/>
  <c r="L33" i="2"/>
  <c r="O33" i="2" s="1"/>
  <c r="L85" i="2"/>
  <c r="O85" i="2" s="1"/>
  <c r="L13" i="2"/>
  <c r="O13" i="2" s="1"/>
  <c r="L6" i="2"/>
  <c r="O6" i="2" s="1"/>
  <c r="L92" i="2"/>
  <c r="O92" i="2" s="1"/>
  <c r="L148" i="2"/>
  <c r="O148" i="2" s="1"/>
  <c r="L32" i="2"/>
  <c r="O32" i="2" s="1"/>
  <c r="L10" i="2"/>
  <c r="O10" i="2" s="1"/>
  <c r="L41" i="2"/>
  <c r="O41" i="2" s="1"/>
  <c r="L67" i="2"/>
  <c r="O67" i="2" s="1"/>
  <c r="L171" i="2"/>
  <c r="O171" i="2" s="1"/>
  <c r="L77" i="2"/>
  <c r="O77" i="2" s="1"/>
  <c r="L73" i="2"/>
  <c r="O73" i="2" s="1"/>
  <c r="L25" i="2"/>
  <c r="O25" i="2" s="1"/>
  <c r="L65" i="2"/>
  <c r="O65" i="2" s="1"/>
  <c r="L112" i="2"/>
  <c r="O112" i="2" s="1"/>
  <c r="L127" i="2"/>
  <c r="O127" i="2" s="1"/>
  <c r="L12" i="2"/>
  <c r="O12" i="2" s="1"/>
  <c r="L74" i="2"/>
  <c r="O74" i="2" s="1"/>
  <c r="L38" i="2"/>
  <c r="O38" i="2" s="1"/>
  <c r="L23" i="2"/>
  <c r="O23" i="2" s="1"/>
  <c r="L82" i="2"/>
  <c r="O82" i="2" s="1"/>
  <c r="L63" i="2"/>
  <c r="O63" i="2" s="1"/>
  <c r="L146" i="2"/>
  <c r="O146" i="2" s="1"/>
  <c r="L61" i="2"/>
  <c r="O61" i="2" s="1"/>
  <c r="L15" i="2"/>
  <c r="O15" i="2" s="1"/>
  <c r="L149" i="2"/>
  <c r="O149" i="2" s="1"/>
  <c r="L132" i="2"/>
  <c r="O132" i="2" s="1"/>
  <c r="L161" i="2"/>
  <c r="O161" i="2" s="1"/>
  <c r="L145" i="2"/>
  <c r="O145" i="2" s="1"/>
  <c r="L143" i="2"/>
  <c r="O143" i="2" s="1"/>
  <c r="L170" i="2"/>
  <c r="O170" i="2" s="1"/>
  <c r="L91" i="2"/>
  <c r="O91" i="2" s="1"/>
  <c r="L71" i="2"/>
  <c r="O71" i="2" s="1"/>
  <c r="L79" i="2"/>
  <c r="O79" i="2" s="1"/>
  <c r="L95" i="2"/>
  <c r="O95" i="2" s="1"/>
  <c r="L157" i="2"/>
  <c r="O157" i="2" s="1"/>
  <c r="L19" i="2"/>
  <c r="O19" i="2" s="1"/>
  <c r="L151" i="2"/>
  <c r="O151" i="2" s="1"/>
  <c r="L165" i="2"/>
  <c r="O165" i="2" s="1"/>
  <c r="L66" i="2"/>
  <c r="O66" i="2" s="1"/>
  <c r="L168" i="2"/>
  <c r="O168" i="2" s="1"/>
  <c r="L152" i="2"/>
  <c r="O152" i="2" s="1"/>
  <c r="L37" i="2"/>
  <c r="O37" i="2" s="1"/>
  <c r="L166" i="2"/>
  <c r="O166" i="2" s="1"/>
  <c r="L96" i="2"/>
  <c r="O96" i="2" s="1"/>
  <c r="L133" i="2"/>
  <c r="O133" i="2" s="1"/>
  <c r="L20" i="2"/>
  <c r="O20" i="2" s="1"/>
  <c r="L47" i="2"/>
  <c r="O47" i="2" s="1"/>
  <c r="L150" i="2"/>
  <c r="O150" i="2" s="1"/>
  <c r="L131" i="2"/>
  <c r="O131" i="2" s="1"/>
  <c r="L107" i="2"/>
  <c r="O107" i="2" s="1"/>
  <c r="L138" i="2"/>
  <c r="O138" i="2" s="1"/>
  <c r="L89" i="2"/>
  <c r="O89" i="2" s="1"/>
  <c r="L58" i="2"/>
  <c r="O58" i="2" s="1"/>
  <c r="L128" i="2"/>
  <c r="O128" i="2" s="1"/>
  <c r="L106" i="2"/>
  <c r="O106" i="2" s="1"/>
  <c r="L125" i="2"/>
  <c r="O125" i="2" s="1"/>
  <c r="L56" i="2"/>
  <c r="O56" i="2" s="1"/>
  <c r="L36" i="2"/>
  <c r="O36" i="2" s="1"/>
  <c r="L24" i="2"/>
  <c r="O24" i="2" s="1"/>
  <c r="L159" i="2"/>
  <c r="O159" i="2" s="1"/>
  <c r="L54" i="2"/>
  <c r="O54" i="2" s="1"/>
  <c r="L169" i="2"/>
  <c r="O169" i="2" s="1"/>
  <c r="L111" i="2"/>
  <c r="O111" i="2" s="1"/>
  <c r="L88" i="2"/>
  <c r="O88" i="2" s="1"/>
  <c r="L35" i="2"/>
  <c r="O35" i="2" s="1"/>
  <c r="L72" i="2"/>
  <c r="O72" i="2" s="1"/>
  <c r="L18" i="2"/>
  <c r="O18" i="2" s="1"/>
  <c r="L68" i="2"/>
  <c r="O68" i="2" s="1"/>
  <c r="L119" i="2"/>
  <c r="O119" i="2" s="1"/>
  <c r="L117" i="2"/>
  <c r="O117" i="2" s="1"/>
  <c r="L69" i="2"/>
  <c r="O69" i="2" s="1"/>
  <c r="L22" i="2"/>
  <c r="O22" i="2" s="1"/>
  <c r="L120" i="2"/>
  <c r="O120" i="2" s="1"/>
  <c r="L40" i="2"/>
  <c r="O40" i="2" s="1"/>
  <c r="L115" i="2"/>
  <c r="O115" i="2" s="1"/>
  <c r="L99" i="2"/>
  <c r="O99" i="2" s="1"/>
  <c r="L90" i="2"/>
  <c r="O90" i="2" s="1"/>
  <c r="L153" i="2"/>
  <c r="O153" i="2" s="1"/>
  <c r="L45" i="2"/>
  <c r="O45" i="2" s="1"/>
  <c r="L162" i="2"/>
  <c r="O162" i="2" s="1"/>
  <c r="L86" i="2"/>
  <c r="O86" i="2" s="1"/>
  <c r="L34" i="2"/>
  <c r="O34" i="2" s="1"/>
  <c r="L147" i="2"/>
  <c r="O147" i="2" s="1"/>
  <c r="L75" i="2"/>
  <c r="O75" i="2" s="1"/>
  <c r="L62" i="2"/>
  <c r="O62" i="2" s="1"/>
  <c r="L76" i="2"/>
  <c r="O76" i="2" s="1"/>
  <c r="L53" i="2"/>
  <c r="O53" i="2" s="1"/>
  <c r="L156" i="2"/>
  <c r="O156" i="2" s="1"/>
  <c r="L64" i="2"/>
  <c r="O64" i="2" s="1"/>
  <c r="L49" i="2"/>
  <c r="O49" i="2" s="1"/>
  <c r="L158" i="2"/>
  <c r="O158" i="2" s="1"/>
  <c r="L52" i="2"/>
  <c r="O52" i="2" s="1"/>
  <c r="L139" i="2"/>
  <c r="O139" i="2" s="1"/>
  <c r="L60" i="2"/>
  <c r="O60" i="2" s="1"/>
  <c r="L142" i="2"/>
  <c r="O142" i="2" s="1"/>
  <c r="L155" i="2"/>
  <c r="O155" i="2" s="1"/>
  <c r="L39" i="2"/>
  <c r="O39" i="2" s="1"/>
  <c r="L43" i="2"/>
  <c r="O43" i="2" s="1"/>
  <c r="L48" i="2"/>
  <c r="O48" i="2" s="1"/>
  <c r="L122" i="2"/>
  <c r="O122" i="2" s="1"/>
  <c r="L57" i="2"/>
  <c r="O57" i="2" s="1"/>
  <c r="L100" i="2"/>
  <c r="O100" i="2" s="1"/>
  <c r="L97" i="2"/>
  <c r="O97" i="2" s="1"/>
  <c r="L16" i="2"/>
  <c r="O16" i="2" s="1"/>
  <c r="L11" i="2"/>
  <c r="O11" i="2" s="1"/>
  <c r="L123" i="2"/>
  <c r="O123" i="2" s="1"/>
  <c r="L8" i="2"/>
  <c r="O8" i="2" s="1"/>
  <c r="L80" i="2"/>
  <c r="O80" i="2" s="1"/>
  <c r="L134" i="2"/>
  <c r="O134" i="2" s="1"/>
  <c r="L59" i="2"/>
  <c r="O59" i="2" s="1"/>
  <c r="L116" i="2"/>
  <c r="O116" i="2" s="1"/>
  <c r="L27" i="2"/>
  <c r="O27" i="2" s="1"/>
  <c r="L167" i="2"/>
  <c r="O167" i="2" s="1"/>
  <c r="L21" i="2"/>
  <c r="O21" i="2" s="1"/>
  <c r="L114" i="2"/>
  <c r="O114" i="2" s="1"/>
  <c r="L101" i="2"/>
  <c r="O101" i="2" s="1"/>
  <c r="L102" i="2"/>
  <c r="O102" i="2" s="1"/>
  <c r="L173" i="2"/>
  <c r="O173" i="2" s="1"/>
  <c r="L135" i="2"/>
  <c r="O135" i="2" s="1"/>
  <c r="L164" i="2"/>
  <c r="O164" i="2" s="1"/>
  <c r="L121" i="2"/>
  <c r="O121" i="2" s="1"/>
  <c r="L160" i="2"/>
  <c r="O160" i="2" s="1"/>
  <c r="L78" i="2"/>
  <c r="O78" i="2" s="1"/>
  <c r="L26" i="2"/>
  <c r="O26" i="2" s="1"/>
  <c r="L46" i="2"/>
  <c r="O46" i="2" s="1"/>
  <c r="L163" i="2"/>
  <c r="O163" i="2" s="1"/>
  <c r="L70" i="2"/>
  <c r="O70" i="2" s="1"/>
  <c r="L104" i="2"/>
  <c r="O104" i="2" s="1"/>
  <c r="L55" i="2"/>
  <c r="O55" i="2" s="1"/>
  <c r="L129" i="2"/>
  <c r="O129" i="2" s="1"/>
  <c r="L28" i="2"/>
  <c r="O28" i="2" s="1"/>
  <c r="L124" i="2"/>
  <c r="O124" i="2" s="1"/>
  <c r="L9" i="2"/>
  <c r="O9" i="2" s="1"/>
  <c r="L14" i="2"/>
  <c r="O14" i="2" s="1"/>
  <c r="L83" i="2"/>
  <c r="O83" i="2" s="1"/>
  <c r="L141" i="2"/>
  <c r="O141" i="2" s="1"/>
  <c r="L172" i="2"/>
  <c r="O172" i="2" s="1"/>
  <c r="L30" i="2"/>
  <c r="O30" i="2" s="1"/>
  <c r="O2" i="2" l="1"/>
</calcChain>
</file>

<file path=xl/sharedStrings.xml><?xml version="1.0" encoding="utf-8"?>
<sst xmlns="http://schemas.openxmlformats.org/spreadsheetml/2006/main" count="669" uniqueCount="207">
  <si>
    <t>Town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</si>
  <si>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</si>
  <si>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</si>
  <si>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</si>
  <si>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</si>
  <si>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</si>
  <si>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</si>
  <si>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</si>
  <si>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</si>
  <si>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</si>
  <si>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</si>
  <si>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</si>
  <si>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</si>
  <si>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</si>
  <si>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</si>
  <si>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</si>
  <si>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</si>
  <si>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</si>
  <si>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</si>
  <si>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</si>
  <si>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</si>
  <si>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</si>
  <si>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</si>
  <si>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</si>
  <si>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</si>
  <si>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</si>
  <si>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</si>
  <si>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</si>
  <si>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</si>
  <si>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</si>
  <si>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</si>
  <si>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</si>
  <si>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</si>
  <si>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</si>
  <si>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</si>
  <si>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</si>
  <si>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</si>
  <si>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</si>
  <si>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</si>
  <si>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</si>
  <si>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</si>
  <si>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</si>
  <si>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</si>
  <si>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</si>
  <si>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</si>
  <si>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</si>
  <si>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</si>
  <si>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</si>
  <si>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</si>
  <si>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</si>
  <si>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</si>
  <si>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</si>
  <si>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</si>
  <si>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</si>
  <si>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</si>
  <si>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</si>
  <si>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</si>
  <si>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</si>
  <si>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</si>
  <si>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</si>
  <si>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</si>
  <si>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</si>
  <si>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</si>
  <si>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</si>
  <si>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</si>
  <si>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</si>
  <si>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</si>
  <si>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</si>
  <si>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</si>
  <si>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</si>
  <si>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</si>
  <si>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</si>
  <si>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</si>
  <si>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</si>
  <si>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</si>
  <si>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</si>
  <si>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</si>
  <si>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</si>
  <si>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</si>
  <si>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</si>
  <si>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</si>
  <si>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</si>
  <si>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</si>
  <si>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</si>
  <si>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</si>
  <si>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</si>
  <si>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</si>
  <si>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</si>
  <si>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</si>
  <si>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</si>
  <si>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</si>
  <si>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</si>
  <si>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</si>
  <si>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</si>
  <si>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</si>
  <si>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</si>
  <si>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</si>
  <si>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</si>
  <si>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</si>
  <si>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</si>
  <si>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</si>
  <si>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</si>
  <si>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</si>
  <si>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</si>
  <si>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</si>
  <si>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</si>
  <si>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</si>
  <si>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</si>
  <si>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</si>
  <si>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</si>
  <si>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</si>
  <si>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</si>
  <si>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</si>
  <si>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</si>
  <si>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</si>
  <si>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</si>
  <si>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</si>
  <si>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</si>
  <si>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</si>
  <si>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</si>
  <si>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</si>
  <si>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</si>
  <si>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</si>
  <si>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</si>
  <si>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</si>
  <si>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</si>
  <si>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</si>
  <si>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</si>
  <si>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</si>
  <si>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</si>
  <si>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</si>
  <si>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</si>
  <si>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</si>
  <si>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</si>
  <si>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</si>
  <si>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</si>
  <si>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</si>
  <si>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</si>
  <si>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</si>
  <si>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</si>
  <si>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</si>
  <si>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</si>
  <si>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</si>
  <si>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</si>
  <si>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</si>
  <si>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</si>
  <si>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</si>
  <si>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</si>
  <si>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</si>
  <si>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</si>
  <si>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</si>
  <si>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</si>
  <si>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</si>
  <si>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</si>
  <si>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</si>
  <si>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</si>
  <si>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</si>
  <si>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</si>
  <si>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</si>
  <si>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</si>
  <si>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</si>
  <si>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</si>
  <si>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</si>
  <si>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</si>
  <si>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</si>
  <si>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</si>
  <si>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</si>
  <si>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</si>
  <si>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</si>
  <si>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</si>
  <si>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</si>
  <si>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</si>
  <si>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</si>
  <si>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PCI Points</t>
  </si>
  <si>
    <t xml:space="preserve">Milford </t>
  </si>
  <si>
    <t>Unemployment Rate Index Points</t>
  </si>
  <si>
    <t>Per Capita AFDC Index Points</t>
  </si>
  <si>
    <t>EMR Index Points</t>
  </si>
  <si>
    <t>AENGLC Index Points</t>
  </si>
  <si>
    <t>Top Quartile:</t>
  </si>
  <si>
    <t>FY 2016</t>
  </si>
  <si>
    <t>Grandfathered</t>
  </si>
  <si>
    <t>Groton</t>
  </si>
  <si>
    <t>Municipality</t>
  </si>
  <si>
    <t>FY 2017</t>
  </si>
  <si>
    <t>FY 2015</t>
  </si>
  <si>
    <t>FY 2014</t>
  </si>
  <si>
    <t>FY 2013</t>
  </si>
  <si>
    <t>FY 2012</t>
  </si>
  <si>
    <t>FY 2018</t>
  </si>
  <si>
    <t>2014 Population</t>
  </si>
  <si>
    <t>2014 Per Capita Income (PCI)</t>
  </si>
  <si>
    <t>FY 18 AENGLC</t>
  </si>
  <si>
    <t>FY 15 EMR</t>
  </si>
  <si>
    <t>AFDC Count October 2016 &amp; May 2017</t>
  </si>
  <si>
    <t>2016-2017 Per Capita AFDC Rate (%)</t>
  </si>
  <si>
    <t>2016-2017 Unemployment Rate (%)</t>
  </si>
  <si>
    <t xml:space="preserve">FY 18 Overall Eligibility Index (total of all index points) </t>
  </si>
  <si>
    <t>FY 18 PIC Rank</t>
  </si>
  <si>
    <t xml:space="preserve">FY 18 Total PIC Index Points </t>
  </si>
  <si>
    <t>Pursuant to CGS §7-545, the following towns are also designated as FY 2018 Public Investment Communities:</t>
  </si>
  <si>
    <t>Key:</t>
  </si>
  <si>
    <t>Public Investment Community</t>
  </si>
  <si>
    <t>NEW PIC Rank</t>
  </si>
  <si>
    <t>YES</t>
  </si>
  <si>
    <t>NO</t>
  </si>
  <si>
    <t>Eligible for STEAP Election?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</si>
</sst>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9"/>
      <name val="Trebuchet MS"/>
      <family val="2"/>
    </font>
    <font>
      <sz val="9"/>
      <color indexed="12"/>
      <name val="Trebuchet MS"/>
      <family val="2"/>
    </font>
    <font>
      <sz val="9"/>
      <color indexed="20"/>
      <name val="Trebuchet MS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4" fontId="1" fillId="0" borderId="0" xfId="0" applyNumberFormat="1" applyFont="1"/>
    <xf numFmtId="2" fontId="1" fillId="0" borderId="0" xfId="0" quotePrefix="1" applyNumberFormat="1" applyFont="1" applyAlignment="1">
      <alignment horizontal="centerContinuous"/>
    </xf>
    <xf numFmtId="10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/>
    <xf numFmtId="164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10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10" fontId="4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/>
    <xf numFmtId="2" fontId="4" fillId="0" borderId="1" xfId="0" quotePrefix="1" applyNumberFormat="1" applyFont="1" applyFill="1" applyBorder="1" applyAlignment="1">
      <alignment horizontal="centerContinuous"/>
    </xf>
    <xf numFmtId="2" fontId="4" fillId="0" borderId="0" xfId="0" quotePrefix="1" applyNumberFormat="1" applyFont="1" applyFill="1" applyAlignment="1">
      <alignment horizontal="centerContinuous"/>
    </xf>
    <xf numFmtId="3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 vertical="top"/>
    </xf>
    <xf numFmtId="10" fontId="4" fillId="0" borderId="0" xfId="0" applyNumberFormat="1" applyFont="1" applyFill="1"/>
    <xf numFmtId="0" fontId="7" fillId="0" borderId="0" xfId="0" applyFont="1" applyAlignment="1">
      <alignment horizontal="left"/>
    </xf>
    <xf numFmtId="165" fontId="4" fillId="0" borderId="0" xfId="0" applyNumberFormat="1" applyFont="1" applyFill="1" applyAlignment="1">
      <alignment horizontal="centerContinuous"/>
    </xf>
    <xf numFmtId="165" fontId="4" fillId="0" borderId="0" xfId="0" applyNumberFormat="1" applyFont="1" applyFill="1" applyBorder="1" applyAlignment="1">
      <alignment horizontal="centerContinuous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/>
    <xf numFmtId="3" fontId="1" fillId="0" borderId="0" xfId="0" applyNumberFormat="1" applyFont="1" applyAlignment="1">
      <alignment horizontal="center"/>
    </xf>
    <xf numFmtId="2" fontId="4" fillId="0" borderId="2" xfId="0" applyNumberFormat="1" applyFont="1" applyFill="1" applyBorder="1" applyAlignment="1">
      <alignment horizontal="right"/>
    </xf>
    <xf numFmtId="10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Continuous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4" fontId="4" fillId="0" borderId="2" xfId="0" applyNumberFormat="1" applyFont="1" applyBorder="1"/>
    <xf numFmtId="0" fontId="9" fillId="2" borderId="2" xfId="0" applyFont="1" applyFill="1" applyBorder="1" applyAlignment="1">
      <alignment horizontal="center" vertical="top" wrapText="1"/>
    </xf>
    <xf numFmtId="3" fontId="9" fillId="2" borderId="2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2" fontId="9" fillId="2" borderId="2" xfId="0" applyNumberFormat="1" applyFont="1" applyFill="1" applyBorder="1" applyAlignment="1">
      <alignment horizontal="center" vertical="top" wrapText="1"/>
    </xf>
    <xf numFmtId="165" fontId="9" fillId="2" borderId="2" xfId="0" applyNumberFormat="1" applyFont="1" applyFill="1" applyBorder="1" applyAlignment="1">
      <alignment horizontal="center" vertical="top" wrapText="1"/>
    </xf>
    <xf numFmtId="10" fontId="9" fillId="2" borderId="2" xfId="0" applyNumberFormat="1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1" fillId="0" borderId="0" xfId="0" applyFont="1"/>
    <xf numFmtId="0" fontId="7" fillId="0" borderId="0" xfId="0" applyFont="1"/>
    <xf numFmtId="0" fontId="11" fillId="0" borderId="0" xfId="0" applyFont="1" applyFill="1"/>
    <xf numFmtId="0" fontId="11" fillId="0" borderId="0" xfId="0" quotePrefix="1" applyFont="1"/>
    <xf numFmtId="0" fontId="12" fillId="0" borderId="0" xfId="0" applyFo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14" fillId="0" borderId="0" xfId="0" applyFont="1" applyFill="1" applyBorder="1"/>
    <xf numFmtId="4" fontId="14" fillId="0" borderId="0" xfId="0" applyNumberFormat="1" applyFont="1" applyFill="1" applyBorder="1"/>
    <xf numFmtId="164" fontId="14" fillId="0" borderId="0" xfId="0" applyNumberFormat="1" applyFont="1"/>
    <xf numFmtId="0" fontId="14" fillId="0" borderId="0" xfId="0" applyFont="1"/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4" fillId="3" borderId="0" xfId="0" applyFont="1" applyFill="1" applyBorder="1"/>
    <xf numFmtId="3" fontId="4" fillId="0" borderId="2" xfId="0" applyNumberFormat="1" applyFont="1" applyFill="1" applyBorder="1"/>
    <xf numFmtId="4" fontId="4" fillId="0" borderId="2" xfId="0" applyNumberFormat="1" applyFont="1" applyFill="1" applyBorder="1"/>
    <xf numFmtId="165" fontId="4" fillId="0" borderId="2" xfId="0" applyNumberFormat="1" applyFont="1" applyFill="1" applyBorder="1" applyProtection="1"/>
    <xf numFmtId="4" fontId="8" fillId="0" borderId="2" xfId="0" applyNumberFormat="1" applyFont="1" applyFill="1" applyBorder="1" applyAlignment="1">
      <alignment horizontal="right"/>
    </xf>
    <xf numFmtId="0" fontId="4" fillId="0" borderId="2" xfId="0" quotePrefix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3" fontId="16" fillId="0" borderId="0" xfId="0" applyNumberFormat="1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4" fillId="3" borderId="2" xfId="0" applyFont="1" applyFill="1" applyBorder="1"/>
    <xf numFmtId="3" fontId="4" fillId="3" borderId="2" xfId="0" applyNumberFormat="1" applyFont="1" applyFill="1" applyBorder="1"/>
    <xf numFmtId="2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/>
    <xf numFmtId="165" fontId="4" fillId="3" borderId="2" xfId="0" applyNumberFormat="1" applyFont="1" applyFill="1" applyBorder="1" applyProtection="1"/>
    <xf numFmtId="10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4" fillId="3" borderId="2" xfId="0" quotePrefix="1" applyFont="1" applyFill="1" applyBorder="1" applyAlignment="1">
      <alignment horizontal="left"/>
    </xf>
    <xf numFmtId="0" fontId="1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2.95" customHeight="1" x14ac:dyDescent="0.35"/>
  <cols>
    <col min="1" max="1" width="17.42578125" style="31" customWidth="1"/>
    <col min="2" max="2" width="23.5703125" style="21" customWidth="1"/>
    <col min="3" max="3" width="18.28515625" style="38" customWidth="1"/>
    <col min="4" max="4" width="19.140625" style="21" customWidth="1"/>
    <col min="5" max="5" width="11.140625" style="1" customWidth="1"/>
    <col min="6" max="6" width="11.42578125" style="1" customWidth="1"/>
    <col min="7" max="16384" width="8.85546875" style="1"/>
  </cols>
  <sheetData>
    <row r="1" spans="1:14" ht="37.5" customHeight="1" x14ac:dyDescent="0.35">
      <c r="A1" s="96" t="s">
        <v>198</v>
      </c>
      <c r="B1" s="96" t="s">
        <v>183</v>
      </c>
      <c r="C1" s="97" t="s">
        <v>199</v>
      </c>
      <c r="D1" s="98" t="s">
        <v>206</v>
      </c>
      <c r="E1" s="9"/>
    </row>
    <row r="2" spans="1:14" ht="15" customHeight="1" x14ac:dyDescent="0.35">
      <c r="A2" s="99">
        <v>1</v>
      </c>
      <c r="B2" s="62" t="s">
        <v>1</v>
      </c>
      <c r="C2" s="100">
        <v>411.260258945327</v>
      </c>
      <c r="D2" s="16" t="s">
        <v>205</v>
      </c>
      <c r="E2" s="13"/>
      <c r="F2" s="14"/>
      <c r="G2" s="7"/>
      <c r="H2" s="3"/>
      <c r="I2" s="2"/>
      <c r="J2" s="8"/>
      <c r="K2" s="3"/>
      <c r="L2" s="5"/>
      <c r="M2" s="3"/>
      <c r="N2" s="6"/>
    </row>
    <row r="3" spans="1:14" ht="15" customHeight="1" x14ac:dyDescent="0.35">
      <c r="A3" s="99">
        <v>2</v>
      </c>
      <c r="B3" s="62" t="s">
        <v>5</v>
      </c>
      <c r="C3" s="100">
        <v>410.62817379746576</v>
      </c>
      <c r="D3" s="16" t="s">
        <v>205</v>
      </c>
      <c r="E3" s="13"/>
      <c r="F3" s="14"/>
      <c r="G3" s="10"/>
    </row>
    <row r="4" spans="1:14" ht="15" customHeight="1" x14ac:dyDescent="0.35">
      <c r="A4" s="99">
        <v>3</v>
      </c>
      <c r="B4" s="62" t="s">
        <v>4</v>
      </c>
      <c r="C4" s="100">
        <v>398.24385535732216</v>
      </c>
      <c r="D4" s="16" t="s">
        <v>205</v>
      </c>
      <c r="E4" s="13"/>
      <c r="F4" s="14"/>
      <c r="G4" s="10"/>
    </row>
    <row r="5" spans="1:14" ht="15" customHeight="1" x14ac:dyDescent="0.35">
      <c r="A5" s="99">
        <v>4</v>
      </c>
      <c r="B5" s="62" t="s">
        <v>2</v>
      </c>
      <c r="C5" s="100">
        <v>365.93177083053081</v>
      </c>
      <c r="D5" s="16" t="s">
        <v>205</v>
      </c>
      <c r="E5" s="13"/>
      <c r="F5" s="14"/>
      <c r="G5" s="10"/>
    </row>
    <row r="6" spans="1:14" ht="15" customHeight="1" x14ac:dyDescent="0.35">
      <c r="A6" s="99">
        <v>5</v>
      </c>
      <c r="B6" s="62" t="s">
        <v>3</v>
      </c>
      <c r="C6" s="100">
        <v>354.94293973482053</v>
      </c>
      <c r="D6" s="16" t="s">
        <v>205</v>
      </c>
      <c r="E6" s="13"/>
      <c r="F6" s="14"/>
      <c r="G6" s="10"/>
    </row>
    <row r="7" spans="1:14" ht="15" customHeight="1" x14ac:dyDescent="0.35">
      <c r="A7" s="99">
        <v>6</v>
      </c>
      <c r="B7" s="62" t="s">
        <v>6</v>
      </c>
      <c r="C7" s="100">
        <v>329.01762580297725</v>
      </c>
      <c r="D7" s="16" t="s">
        <v>205</v>
      </c>
      <c r="E7" s="13"/>
      <c r="F7" s="14"/>
      <c r="G7" s="10"/>
    </row>
    <row r="8" spans="1:14" ht="15" customHeight="1" x14ac:dyDescent="0.35">
      <c r="A8" s="99">
        <v>7</v>
      </c>
      <c r="B8" s="62" t="s">
        <v>9</v>
      </c>
      <c r="C8" s="100">
        <v>327.04201941750671</v>
      </c>
      <c r="D8" s="16" t="s">
        <v>205</v>
      </c>
      <c r="E8" s="13"/>
      <c r="F8" s="14"/>
      <c r="G8" s="10"/>
    </row>
    <row r="9" spans="1:14" ht="15" customHeight="1" x14ac:dyDescent="0.35">
      <c r="A9" s="99">
        <v>8</v>
      </c>
      <c r="B9" s="62" t="s">
        <v>8</v>
      </c>
      <c r="C9" s="100">
        <v>326.91032023324914</v>
      </c>
      <c r="D9" s="16" t="s">
        <v>205</v>
      </c>
      <c r="E9" s="13"/>
      <c r="F9" s="14"/>
      <c r="G9" s="10"/>
    </row>
    <row r="10" spans="1:14" ht="15" customHeight="1" x14ac:dyDescent="0.35">
      <c r="A10" s="99">
        <v>9</v>
      </c>
      <c r="B10" s="62" t="s">
        <v>10</v>
      </c>
      <c r="C10" s="100">
        <v>314.01711226650048</v>
      </c>
      <c r="D10" s="16" t="s">
        <v>205</v>
      </c>
      <c r="E10" s="13"/>
      <c r="F10" s="14"/>
      <c r="G10" s="10"/>
    </row>
    <row r="11" spans="1:14" ht="15" customHeight="1" x14ac:dyDescent="0.35">
      <c r="A11" s="99">
        <v>10</v>
      </c>
      <c r="B11" s="62" t="s">
        <v>7</v>
      </c>
      <c r="C11" s="100">
        <v>306.72637300782992</v>
      </c>
      <c r="D11" s="16" t="s">
        <v>205</v>
      </c>
      <c r="E11" s="13"/>
      <c r="F11" s="14"/>
      <c r="G11" s="10"/>
    </row>
    <row r="12" spans="1:14" ht="15" customHeight="1" x14ac:dyDescent="0.35">
      <c r="A12" s="99">
        <v>11</v>
      </c>
      <c r="B12" s="62" t="s">
        <v>11</v>
      </c>
      <c r="C12" s="100">
        <v>302.33387360902236</v>
      </c>
      <c r="D12" s="16" t="s">
        <v>205</v>
      </c>
      <c r="E12" s="13"/>
      <c r="F12" s="14"/>
      <c r="G12" s="10"/>
    </row>
    <row r="13" spans="1:14" ht="15" customHeight="1" x14ac:dyDescent="0.35">
      <c r="A13" s="99">
        <v>12</v>
      </c>
      <c r="B13" s="62" t="s">
        <v>15</v>
      </c>
      <c r="C13" s="100">
        <v>301.83080110413027</v>
      </c>
      <c r="D13" s="16" t="s">
        <v>205</v>
      </c>
      <c r="E13" s="13"/>
      <c r="F13" s="14"/>
      <c r="G13" s="10"/>
    </row>
    <row r="14" spans="1:14" ht="15" customHeight="1" x14ac:dyDescent="0.35">
      <c r="A14" s="99">
        <v>13</v>
      </c>
      <c r="B14" s="62" t="s">
        <v>23</v>
      </c>
      <c r="C14" s="100">
        <v>301.80524415781622</v>
      </c>
      <c r="D14" s="61" t="s">
        <v>204</v>
      </c>
      <c r="E14" s="13"/>
      <c r="F14" s="14"/>
      <c r="G14" s="10"/>
    </row>
    <row r="15" spans="1:14" ht="15" customHeight="1" x14ac:dyDescent="0.35">
      <c r="A15" s="99">
        <v>14</v>
      </c>
      <c r="B15" s="62" t="s">
        <v>21</v>
      </c>
      <c r="C15" s="100">
        <v>300.7757716481363</v>
      </c>
      <c r="D15" s="61" t="s">
        <v>205</v>
      </c>
      <c r="E15" s="13"/>
      <c r="F15" s="14"/>
      <c r="G15" s="10"/>
    </row>
    <row r="16" spans="1:14" ht="15" customHeight="1" x14ac:dyDescent="0.35">
      <c r="A16" s="99">
        <v>15</v>
      </c>
      <c r="B16" s="62" t="s">
        <v>12</v>
      </c>
      <c r="C16" s="100">
        <v>291.62542754069636</v>
      </c>
      <c r="D16" s="61" t="s">
        <v>205</v>
      </c>
      <c r="E16" s="13"/>
      <c r="F16" s="14"/>
      <c r="G16" s="10"/>
    </row>
    <row r="17" spans="1:7" ht="15" customHeight="1" x14ac:dyDescent="0.35">
      <c r="A17" s="99">
        <v>16</v>
      </c>
      <c r="B17" s="62" t="s">
        <v>19</v>
      </c>
      <c r="C17" s="100">
        <v>284.39259865771459</v>
      </c>
      <c r="D17" s="61" t="s">
        <v>205</v>
      </c>
      <c r="E17" s="13"/>
      <c r="F17" s="14"/>
      <c r="G17" s="10"/>
    </row>
    <row r="18" spans="1:7" ht="15" customHeight="1" x14ac:dyDescent="0.35">
      <c r="A18" s="99">
        <v>17</v>
      </c>
      <c r="B18" s="62" t="s">
        <v>26</v>
      </c>
      <c r="C18" s="100">
        <v>283.31682639714609</v>
      </c>
      <c r="D18" s="61" t="s">
        <v>205</v>
      </c>
      <c r="E18" s="13"/>
      <c r="F18" s="14"/>
      <c r="G18" s="10"/>
    </row>
    <row r="19" spans="1:7" ht="15" customHeight="1" x14ac:dyDescent="0.35">
      <c r="A19" s="99">
        <v>18</v>
      </c>
      <c r="B19" s="62" t="s">
        <v>49</v>
      </c>
      <c r="C19" s="100">
        <v>277.75163897790969</v>
      </c>
      <c r="D19" s="61" t="s">
        <v>204</v>
      </c>
      <c r="E19" s="13"/>
      <c r="F19" s="14"/>
      <c r="G19" s="10"/>
    </row>
    <row r="20" spans="1:7" ht="15" customHeight="1" x14ac:dyDescent="0.35">
      <c r="A20" s="99">
        <v>19</v>
      </c>
      <c r="B20" s="62" t="s">
        <v>22</v>
      </c>
      <c r="C20" s="100">
        <v>277.64871019919224</v>
      </c>
      <c r="D20" s="61" t="s">
        <v>204</v>
      </c>
      <c r="E20" s="13"/>
      <c r="F20" s="14"/>
      <c r="G20" s="10"/>
    </row>
    <row r="21" spans="1:7" ht="15" customHeight="1" x14ac:dyDescent="0.35">
      <c r="A21" s="99">
        <v>20</v>
      </c>
      <c r="B21" s="62" t="s">
        <v>16</v>
      </c>
      <c r="C21" s="100">
        <v>277.44116613297979</v>
      </c>
      <c r="D21" s="61" t="s">
        <v>204</v>
      </c>
      <c r="E21" s="17"/>
      <c r="F21" s="14"/>
      <c r="G21" s="10"/>
    </row>
    <row r="22" spans="1:7" ht="15" customHeight="1" x14ac:dyDescent="0.35">
      <c r="A22" s="99">
        <v>21</v>
      </c>
      <c r="B22" s="62" t="s">
        <v>13</v>
      </c>
      <c r="C22" s="100">
        <v>276.38485304681473</v>
      </c>
      <c r="D22" s="61" t="s">
        <v>205</v>
      </c>
      <c r="E22" s="13"/>
      <c r="F22" s="14"/>
      <c r="G22" s="10"/>
    </row>
    <row r="23" spans="1:7" ht="15" customHeight="1" x14ac:dyDescent="0.35">
      <c r="A23" s="99">
        <v>22</v>
      </c>
      <c r="B23" s="62" t="s">
        <v>17</v>
      </c>
      <c r="C23" s="100">
        <v>272.52196369779523</v>
      </c>
      <c r="D23" s="61" t="s">
        <v>204</v>
      </c>
      <c r="E23" s="13"/>
      <c r="F23" s="14"/>
      <c r="G23" s="10"/>
    </row>
    <row r="24" spans="1:7" ht="15" customHeight="1" x14ac:dyDescent="0.35">
      <c r="A24" s="99">
        <v>23</v>
      </c>
      <c r="B24" s="62" t="s">
        <v>25</v>
      </c>
      <c r="C24" s="100">
        <v>272.36884480161979</v>
      </c>
      <c r="D24" s="61" t="s">
        <v>204</v>
      </c>
      <c r="E24" s="13"/>
      <c r="F24" s="14"/>
      <c r="G24" s="10"/>
    </row>
    <row r="25" spans="1:7" ht="15" customHeight="1" x14ac:dyDescent="0.35">
      <c r="A25" s="99">
        <v>24</v>
      </c>
      <c r="B25" s="62" t="s">
        <v>24</v>
      </c>
      <c r="C25" s="100">
        <v>272.27298187399265</v>
      </c>
      <c r="D25" s="61" t="s">
        <v>204</v>
      </c>
      <c r="E25" s="13"/>
      <c r="F25" s="14"/>
      <c r="G25" s="10"/>
    </row>
    <row r="26" spans="1:7" ht="15" customHeight="1" x14ac:dyDescent="0.35">
      <c r="A26" s="99">
        <v>25</v>
      </c>
      <c r="B26" s="62" t="s">
        <v>29</v>
      </c>
      <c r="C26" s="100">
        <v>271.87368804707722</v>
      </c>
      <c r="D26" s="61" t="s">
        <v>204</v>
      </c>
      <c r="E26" s="13"/>
      <c r="F26" s="14"/>
      <c r="G26" s="10"/>
    </row>
    <row r="27" spans="1:7" ht="15" customHeight="1" x14ac:dyDescent="0.35">
      <c r="A27" s="99">
        <v>26</v>
      </c>
      <c r="B27" s="62" t="s">
        <v>30</v>
      </c>
      <c r="C27" s="100">
        <v>271.11146111169558</v>
      </c>
      <c r="D27" s="61" t="s">
        <v>205</v>
      </c>
      <c r="E27" s="13"/>
      <c r="F27" s="14"/>
      <c r="G27" s="10"/>
    </row>
    <row r="28" spans="1:7" ht="15" customHeight="1" x14ac:dyDescent="0.35">
      <c r="A28" s="99">
        <v>27</v>
      </c>
      <c r="B28" s="62" t="s">
        <v>35</v>
      </c>
      <c r="C28" s="100">
        <v>270.49668749992901</v>
      </c>
      <c r="D28" s="61" t="s">
        <v>204</v>
      </c>
      <c r="E28" s="13"/>
      <c r="F28" s="14"/>
      <c r="G28" s="10"/>
    </row>
    <row r="29" spans="1:7" ht="15" customHeight="1" x14ac:dyDescent="0.35">
      <c r="A29" s="99">
        <v>28</v>
      </c>
      <c r="B29" s="62" t="s">
        <v>33</v>
      </c>
      <c r="C29" s="100">
        <v>269.79645962223208</v>
      </c>
      <c r="D29" s="61" t="s">
        <v>205</v>
      </c>
      <c r="E29" s="13"/>
      <c r="F29" s="14"/>
      <c r="G29" s="10"/>
    </row>
    <row r="30" spans="1:7" ht="15" customHeight="1" x14ac:dyDescent="0.35">
      <c r="A30" s="99">
        <v>29</v>
      </c>
      <c r="B30" s="62" t="s">
        <v>28</v>
      </c>
      <c r="C30" s="100">
        <v>269.02350642401325</v>
      </c>
      <c r="D30" s="61" t="s">
        <v>204</v>
      </c>
      <c r="E30" s="13"/>
      <c r="F30" s="14"/>
      <c r="G30" s="10"/>
    </row>
    <row r="31" spans="1:7" ht="15" customHeight="1" x14ac:dyDescent="0.35">
      <c r="A31" s="99">
        <v>30</v>
      </c>
      <c r="B31" s="62" t="s">
        <v>18</v>
      </c>
      <c r="C31" s="100">
        <v>268.05505179175481</v>
      </c>
      <c r="D31" s="16" t="s">
        <v>204</v>
      </c>
      <c r="E31" s="13"/>
      <c r="F31" s="14"/>
      <c r="G31" s="10"/>
    </row>
    <row r="32" spans="1:7" ht="15" customHeight="1" x14ac:dyDescent="0.35">
      <c r="A32" s="99">
        <v>31</v>
      </c>
      <c r="B32" s="62" t="s">
        <v>34</v>
      </c>
      <c r="C32" s="100">
        <v>266.98575597706554</v>
      </c>
      <c r="D32" s="16" t="s">
        <v>204</v>
      </c>
      <c r="E32" s="13"/>
      <c r="F32" s="14"/>
      <c r="G32" s="10"/>
    </row>
    <row r="33" spans="1:11" ht="15" customHeight="1" x14ac:dyDescent="0.35">
      <c r="A33" s="99">
        <v>32</v>
      </c>
      <c r="B33" s="62" t="s">
        <v>20</v>
      </c>
      <c r="C33" s="100">
        <v>266.40834152276506</v>
      </c>
      <c r="D33" s="16" t="s">
        <v>204</v>
      </c>
      <c r="E33" s="13"/>
      <c r="F33" s="14"/>
      <c r="G33" s="10"/>
    </row>
    <row r="34" spans="1:11" ht="15" customHeight="1" x14ac:dyDescent="0.35">
      <c r="A34" s="99">
        <v>33</v>
      </c>
      <c r="B34" s="62" t="s">
        <v>36</v>
      </c>
      <c r="C34" s="100">
        <v>265.7443753093155</v>
      </c>
      <c r="D34" s="16" t="s">
        <v>205</v>
      </c>
      <c r="E34" s="13"/>
      <c r="F34" s="14"/>
      <c r="G34" s="10"/>
    </row>
    <row r="35" spans="1:11" ht="15" customHeight="1" x14ac:dyDescent="0.35">
      <c r="A35" s="99">
        <v>34</v>
      </c>
      <c r="B35" s="62" t="s">
        <v>37</v>
      </c>
      <c r="C35" s="100">
        <v>264.84244861985235</v>
      </c>
      <c r="D35" s="16" t="s">
        <v>204</v>
      </c>
      <c r="E35" s="17"/>
      <c r="F35" s="14"/>
      <c r="G35" s="10"/>
    </row>
    <row r="36" spans="1:11" ht="15" customHeight="1" x14ac:dyDescent="0.35">
      <c r="A36" s="99">
        <v>35</v>
      </c>
      <c r="B36" s="62" t="s">
        <v>51</v>
      </c>
      <c r="C36" s="100">
        <v>264.74990429276994</v>
      </c>
      <c r="D36" s="61" t="s">
        <v>204</v>
      </c>
      <c r="E36" s="13"/>
      <c r="F36" s="14"/>
      <c r="G36" s="10"/>
    </row>
    <row r="37" spans="1:11" ht="15" customHeight="1" x14ac:dyDescent="0.35">
      <c r="A37" s="99">
        <v>36</v>
      </c>
      <c r="B37" s="62" t="s">
        <v>67</v>
      </c>
      <c r="C37" s="100">
        <v>262.8385588489125</v>
      </c>
      <c r="D37" s="61" t="s">
        <v>204</v>
      </c>
      <c r="E37" s="13"/>
      <c r="F37" s="14"/>
      <c r="G37" s="10"/>
    </row>
    <row r="38" spans="1:11" ht="15" customHeight="1" x14ac:dyDescent="0.35">
      <c r="A38" s="99">
        <v>37</v>
      </c>
      <c r="B38" s="62" t="s">
        <v>31</v>
      </c>
      <c r="C38" s="100">
        <v>259.23431853315356</v>
      </c>
      <c r="D38" s="61" t="s">
        <v>204</v>
      </c>
      <c r="E38" s="13"/>
      <c r="F38" s="14"/>
      <c r="G38" s="10"/>
    </row>
    <row r="39" spans="1:11" ht="15" customHeight="1" x14ac:dyDescent="0.35">
      <c r="A39" s="99">
        <v>38</v>
      </c>
      <c r="B39" s="62" t="s">
        <v>27</v>
      </c>
      <c r="C39" s="100">
        <v>258.26594065115648</v>
      </c>
      <c r="D39" s="61" t="s">
        <v>204</v>
      </c>
      <c r="E39" s="13"/>
      <c r="F39" s="14"/>
      <c r="G39" s="10"/>
    </row>
    <row r="40" spans="1:11" ht="15" customHeight="1" x14ac:dyDescent="0.35">
      <c r="A40" s="99">
        <v>39</v>
      </c>
      <c r="B40" s="62" t="s">
        <v>141</v>
      </c>
      <c r="C40" s="100">
        <v>257.96127699347517</v>
      </c>
      <c r="D40" s="61" t="s">
        <v>204</v>
      </c>
      <c r="E40" s="13"/>
      <c r="F40" s="14"/>
      <c r="G40" s="10"/>
    </row>
    <row r="41" spans="1:11" ht="15" customHeight="1" x14ac:dyDescent="0.35">
      <c r="A41" s="99">
        <v>40</v>
      </c>
      <c r="B41" s="62" t="s">
        <v>111</v>
      </c>
      <c r="C41" s="100">
        <v>256.52125405859982</v>
      </c>
      <c r="D41" s="61" t="s">
        <v>204</v>
      </c>
      <c r="E41" s="13"/>
      <c r="F41" s="14"/>
      <c r="G41" s="10"/>
    </row>
    <row r="42" spans="1:11" ht="15" customHeight="1" x14ac:dyDescent="0.35">
      <c r="A42" s="99">
        <v>41</v>
      </c>
      <c r="B42" s="62" t="s">
        <v>41</v>
      </c>
      <c r="C42" s="100">
        <v>256.50568673770215</v>
      </c>
      <c r="D42" s="61" t="s">
        <v>204</v>
      </c>
      <c r="E42" s="13"/>
      <c r="F42" s="14"/>
      <c r="G42" s="10"/>
    </row>
    <row r="43" spans="1:11" ht="15" customHeight="1" x14ac:dyDescent="0.35">
      <c r="A43" s="99">
        <v>42</v>
      </c>
      <c r="B43" s="62" t="s">
        <v>32</v>
      </c>
      <c r="C43" s="100">
        <v>256.13429396206004</v>
      </c>
      <c r="D43" s="61" t="s">
        <v>204</v>
      </c>
      <c r="E43" s="14"/>
    </row>
    <row r="44" spans="1:11" ht="15" customHeight="1" x14ac:dyDescent="0.35">
      <c r="A44" s="99"/>
      <c r="B44" s="90"/>
      <c r="C44" s="101"/>
      <c r="D44" s="61"/>
    </row>
    <row r="45" spans="1:11" ht="29.25" customHeight="1" x14ac:dyDescent="0.35">
      <c r="A45" s="112" t="s">
        <v>200</v>
      </c>
      <c r="B45" s="112"/>
      <c r="C45" s="112"/>
      <c r="D45" s="61"/>
      <c r="E45" s="4"/>
      <c r="F45" s="3"/>
      <c r="G45" s="8"/>
      <c r="H45" s="3"/>
      <c r="I45" s="5"/>
      <c r="J45" s="3"/>
      <c r="K45" s="6"/>
    </row>
    <row r="46" spans="1:11" ht="15" customHeight="1" x14ac:dyDescent="0.35">
      <c r="A46" s="90">
        <v>43</v>
      </c>
      <c r="B46" s="62" t="s">
        <v>42</v>
      </c>
      <c r="C46" s="91">
        <v>262</v>
      </c>
      <c r="D46" s="61" t="s">
        <v>204</v>
      </c>
    </row>
    <row r="47" spans="1:11" ht="15" customHeight="1" x14ac:dyDescent="0.35">
      <c r="A47" s="90">
        <v>45</v>
      </c>
      <c r="B47" s="62" t="s">
        <v>47</v>
      </c>
      <c r="C47" s="91">
        <v>261</v>
      </c>
      <c r="D47" s="61" t="s">
        <v>204</v>
      </c>
    </row>
    <row r="48" spans="1:11" ht="15" customHeight="1" x14ac:dyDescent="0.35">
      <c r="A48" s="90">
        <v>46</v>
      </c>
      <c r="B48" s="62" t="s">
        <v>45</v>
      </c>
      <c r="C48" s="91">
        <v>259</v>
      </c>
      <c r="D48" s="61" t="s">
        <v>204</v>
      </c>
      <c r="E48" s="4"/>
      <c r="F48" s="3"/>
      <c r="G48" s="8"/>
      <c r="H48" s="3"/>
      <c r="I48" s="5"/>
      <c r="J48" s="3"/>
      <c r="K48" s="6"/>
    </row>
    <row r="49" spans="1:11" ht="15" customHeight="1" x14ac:dyDescent="0.35">
      <c r="A49" s="90">
        <v>50</v>
      </c>
      <c r="B49" s="62" t="s">
        <v>14</v>
      </c>
      <c r="C49" s="91">
        <v>251</v>
      </c>
      <c r="D49" s="61" t="s">
        <v>204</v>
      </c>
      <c r="E49" s="4"/>
      <c r="F49" s="3"/>
      <c r="G49" s="8"/>
      <c r="H49" s="3"/>
      <c r="I49" s="5"/>
      <c r="J49" s="3"/>
      <c r="K49" s="6"/>
    </row>
    <row r="50" spans="1:11" ht="15" customHeight="1" x14ac:dyDescent="0.35">
      <c r="A50" s="90">
        <v>56</v>
      </c>
      <c r="B50" s="62" t="s">
        <v>48</v>
      </c>
      <c r="C50" s="91">
        <v>248</v>
      </c>
      <c r="D50" s="61" t="s">
        <v>204</v>
      </c>
      <c r="E50" s="11"/>
    </row>
    <row r="51" spans="1:11" ht="15" customHeight="1" x14ac:dyDescent="0.35">
      <c r="A51" s="90">
        <v>76</v>
      </c>
      <c r="B51" s="62" t="s">
        <v>182</v>
      </c>
      <c r="C51" s="91">
        <v>235</v>
      </c>
      <c r="D51" s="61" t="s">
        <v>204</v>
      </c>
      <c r="E51" s="11"/>
    </row>
    <row r="52" spans="1:11" ht="15" customHeight="1" x14ac:dyDescent="0.35">
      <c r="A52" s="90">
        <v>87</v>
      </c>
      <c r="B52" s="62" t="s">
        <v>162</v>
      </c>
      <c r="C52" s="91">
        <v>232</v>
      </c>
      <c r="D52" s="61" t="s">
        <v>204</v>
      </c>
      <c r="E52" s="12"/>
    </row>
    <row r="53" spans="1:11" ht="15" customHeight="1" x14ac:dyDescent="0.35">
      <c r="A53" s="83"/>
      <c r="B53" s="66"/>
      <c r="C53" s="82"/>
      <c r="D53" s="92"/>
    </row>
    <row r="54" spans="1:11" ht="15" customHeight="1" x14ac:dyDescent="0.35">
      <c r="A54" s="93"/>
      <c r="B54" s="94"/>
      <c r="C54" s="95"/>
      <c r="D54" s="92"/>
    </row>
    <row r="55" spans="1:11" ht="15" customHeight="1" x14ac:dyDescent="0.35"/>
    <row r="56" spans="1:11" ht="15" customHeight="1" x14ac:dyDescent="0.35"/>
    <row r="57" spans="1:11" ht="15" customHeight="1" x14ac:dyDescent="0.35">
      <c r="B57" s="62"/>
    </row>
    <row r="58" spans="1:11" ht="15" customHeight="1" x14ac:dyDescent="0.35">
      <c r="B58" s="62"/>
    </row>
    <row r="59" spans="1:11" ht="16.5" customHeight="1" x14ac:dyDescent="0.35">
      <c r="B59" s="62"/>
    </row>
    <row r="60" spans="1:11" ht="12.95" customHeight="1" x14ac:dyDescent="0.35">
      <c r="B60" s="62"/>
    </row>
    <row r="61" spans="1:11" ht="12.95" customHeight="1" x14ac:dyDescent="0.35">
      <c r="B61" s="62"/>
    </row>
    <row r="62" spans="1:11" ht="12.95" customHeight="1" x14ac:dyDescent="0.35">
      <c r="A62" s="9"/>
      <c r="B62" s="62"/>
    </row>
    <row r="63" spans="1:11" ht="12.95" customHeight="1" x14ac:dyDescent="0.35">
      <c r="B63" s="62"/>
    </row>
  </sheetData>
  <sortState xmlns:xlrd2="http://schemas.microsoft.com/office/spreadsheetml/2017/richdata2" ref="A46:C52">
    <sortCondition ref="A46"/>
  </sortState>
  <mergeCells count="1">
    <mergeCell ref="A45:C45"/>
  </mergeCells>
  <phoneticPr fontId="0" type="noConversion"/>
  <pageMargins left="1.6" right="0.24" top="0.57999999999999996" bottom="0.26" header="0.26" footer="0.2"/>
  <pageSetup scale="81" orientation="portrait" r:id="rId1"/>
  <headerFooter alignWithMargins="0">
    <oddHeader xml:space="preserve">&amp;C&amp;"Trebuchet MS,Regular"&amp;9FY 2018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5"/>
  <sheetViews>
    <sheetView zoomScale="90" zoomScaleNormal="90" workbookViewId="0">
      <pane ySplit="5" topLeftCell="A27" activePane="bottomLeft" state="frozen"/>
      <selection pane="bottomLeft" activeCell="B1" sqref="B1"/>
    </sheetView>
  </sheetViews>
  <sheetFormatPr defaultRowHeight="16.5" customHeight="1" x14ac:dyDescent="0.2"/>
  <cols>
    <col min="1" max="1" width="5.140625" style="13" customWidth="1"/>
    <col min="2" max="2" width="14.5703125" style="13" bestFit="1" customWidth="1"/>
    <col min="3" max="3" width="9.5703125" style="17" bestFit="1" customWidth="1"/>
    <col min="4" max="4" width="12.140625" style="17" bestFit="1" customWidth="1"/>
    <col min="5" max="5" width="7.140625" style="17" customWidth="1"/>
    <col min="6" max="6" width="15.7109375" style="17" customWidth="1"/>
    <col min="7" max="7" width="9.7109375" style="17" bestFit="1" customWidth="1"/>
    <col min="8" max="8" width="7.85546875" style="17" customWidth="1"/>
    <col min="9" max="9" width="10.140625" style="17" customWidth="1"/>
    <col min="10" max="10" width="15.42578125" style="37" customWidth="1"/>
    <col min="11" max="11" width="13.28515625" style="32" customWidth="1"/>
    <col min="12" max="12" width="12" style="17" customWidth="1"/>
    <col min="13" max="13" width="15.5703125" style="17" customWidth="1"/>
    <col min="14" max="14" width="15.42578125" style="17" customWidth="1"/>
    <col min="15" max="15" width="16.7109375" style="72" customWidth="1"/>
    <col min="16" max="16" width="17" style="73" customWidth="1"/>
    <col min="17" max="17" width="36.7109375" style="73" customWidth="1"/>
    <col min="18" max="18" width="22.140625" style="73" customWidth="1"/>
    <col min="19" max="16384" width="9.140625" style="13"/>
  </cols>
  <sheetData>
    <row r="1" spans="1:20" ht="18.75" customHeight="1" x14ac:dyDescent="0.2">
      <c r="A1" s="44"/>
      <c r="B1" s="43" t="s">
        <v>52</v>
      </c>
      <c r="C1" s="45"/>
      <c r="D1" s="46">
        <f>MAX(D6:D174)</f>
        <v>103005</v>
      </c>
      <c r="E1" s="47"/>
      <c r="F1" s="41">
        <f>MAX(F6:F174)</f>
        <v>711795.8</v>
      </c>
      <c r="G1" s="47"/>
      <c r="H1" s="48">
        <f>MAX(H6:H174)</f>
        <v>40.707030488287799</v>
      </c>
      <c r="I1" s="47"/>
      <c r="J1" s="49"/>
      <c r="K1" s="40">
        <f>MAX(K6:K174)</f>
        <v>2.5319754620905337E-2</v>
      </c>
      <c r="L1" s="47"/>
      <c r="M1" s="42">
        <f>MAX(M6:M174)</f>
        <v>8.2999999999999989</v>
      </c>
      <c r="N1" s="50"/>
      <c r="O1" s="51" t="s">
        <v>179</v>
      </c>
      <c r="Q1" s="73" t="s">
        <v>201</v>
      </c>
    </row>
    <row r="2" spans="1:20" ht="16.5" customHeight="1" x14ac:dyDescent="0.2">
      <c r="A2" s="44"/>
      <c r="B2" s="43" t="s">
        <v>53</v>
      </c>
      <c r="C2" s="45"/>
      <c r="D2" s="46">
        <f>MIN(D6:D174)</f>
        <v>16813</v>
      </c>
      <c r="E2" s="47"/>
      <c r="F2" s="41">
        <f>MIN(F6:F174)</f>
        <v>9002.48</v>
      </c>
      <c r="G2" s="47"/>
      <c r="H2" s="48">
        <f>MIN(H6:H174)</f>
        <v>6.9237487812532201</v>
      </c>
      <c r="I2" s="47"/>
      <c r="J2" s="49"/>
      <c r="K2" s="40">
        <f>MIN(K6:K174)</f>
        <v>0</v>
      </c>
      <c r="L2" s="47"/>
      <c r="M2" s="42">
        <f>MIN(M6:M174)</f>
        <v>2.5416666666666665</v>
      </c>
      <c r="N2" s="50"/>
      <c r="O2" s="52">
        <f>PERCENTILE(O6:O174,0.75)</f>
        <v>262.13427273504414</v>
      </c>
      <c r="Q2" s="84" t="s">
        <v>202</v>
      </c>
    </row>
    <row r="3" spans="1:20" ht="16.5" customHeight="1" x14ac:dyDescent="0.2">
      <c r="A3" s="44"/>
      <c r="B3" s="43" t="s">
        <v>54</v>
      </c>
      <c r="C3" s="45"/>
      <c r="D3" s="46">
        <f>SUM(D1-D2)</f>
        <v>86192</v>
      </c>
      <c r="E3" s="47"/>
      <c r="F3" s="41">
        <f>SUM(F1-F2)</f>
        <v>702793.32000000007</v>
      </c>
      <c r="G3" s="47"/>
      <c r="H3" s="39">
        <f>SUM(H1-H2)</f>
        <v>33.783281707034575</v>
      </c>
      <c r="I3" s="47"/>
      <c r="J3" s="49"/>
      <c r="K3" s="40">
        <f>SUM(K1-K2)</f>
        <v>2.5319754620905337E-2</v>
      </c>
      <c r="L3" s="47"/>
      <c r="M3" s="42">
        <f>SUM(M1-M2)</f>
        <v>5.7583333333333329</v>
      </c>
      <c r="N3" s="50"/>
      <c r="O3" s="53"/>
    </row>
    <row r="4" spans="1:20" ht="16.5" customHeight="1" x14ac:dyDescent="0.2">
      <c r="A4" s="44"/>
      <c r="B4" s="43"/>
      <c r="C4" s="45"/>
      <c r="D4" s="46"/>
      <c r="E4" s="47"/>
      <c r="F4" s="41"/>
      <c r="G4" s="47"/>
      <c r="H4" s="39"/>
      <c r="I4" s="47"/>
      <c r="J4" s="49"/>
      <c r="K4" s="40"/>
      <c r="L4" s="47"/>
      <c r="M4" s="42"/>
      <c r="N4" s="50"/>
      <c r="O4" s="53"/>
    </row>
    <row r="5" spans="1:20" ht="39" customHeight="1" x14ac:dyDescent="0.2">
      <c r="A5" s="54" t="s">
        <v>203</v>
      </c>
      <c r="B5" s="54" t="s">
        <v>0</v>
      </c>
      <c r="C5" s="54" t="s">
        <v>190</v>
      </c>
      <c r="D5" s="55" t="s">
        <v>191</v>
      </c>
      <c r="E5" s="54" t="s">
        <v>173</v>
      </c>
      <c r="F5" s="56" t="s">
        <v>192</v>
      </c>
      <c r="G5" s="54" t="s">
        <v>178</v>
      </c>
      <c r="H5" s="57" t="s">
        <v>193</v>
      </c>
      <c r="I5" s="54" t="s">
        <v>177</v>
      </c>
      <c r="J5" s="58" t="s">
        <v>194</v>
      </c>
      <c r="K5" s="59" t="s">
        <v>195</v>
      </c>
      <c r="L5" s="54" t="s">
        <v>176</v>
      </c>
      <c r="M5" s="57" t="s">
        <v>196</v>
      </c>
      <c r="N5" s="54" t="s">
        <v>175</v>
      </c>
      <c r="O5" s="60" t="s">
        <v>197</v>
      </c>
      <c r="R5" s="76"/>
      <c r="S5" s="16"/>
      <c r="T5" s="16"/>
    </row>
    <row r="6" spans="1:20" ht="16.5" customHeight="1" x14ac:dyDescent="0.2">
      <c r="A6" s="102">
        <v>1</v>
      </c>
      <c r="B6" s="102" t="s">
        <v>1</v>
      </c>
      <c r="C6" s="103">
        <v>124705</v>
      </c>
      <c r="D6" s="103">
        <v>16813</v>
      </c>
      <c r="E6" s="104">
        <f t="shared" ref="E6:E37" si="0">SUM(100-(((D6-$D$2)/$D$3)*100))</f>
        <v>100</v>
      </c>
      <c r="F6" s="105">
        <v>9002.48</v>
      </c>
      <c r="G6" s="104">
        <f t="shared" ref="G6:G37" si="1">SUM(100-(((F6-$F$2)/$F$3)*100))</f>
        <v>100</v>
      </c>
      <c r="H6" s="105">
        <v>36.863595076612597</v>
      </c>
      <c r="I6" s="104">
        <f t="shared" ref="I6:I37" si="2">SUM((H6-$H$2)/$H$3)*100</f>
        <v>88.623262106372309</v>
      </c>
      <c r="J6" s="106">
        <v>3157.5</v>
      </c>
      <c r="K6" s="107">
        <f t="shared" ref="K6:K37" si="3">SUM(J6/C6)</f>
        <v>2.5319754620905337E-2</v>
      </c>
      <c r="L6" s="108">
        <f t="shared" ref="L6:L37" si="4">SUM((K6-$K$2)/$K$3)*100</f>
        <v>100</v>
      </c>
      <c r="M6" s="109">
        <v>8.2999999999999989</v>
      </c>
      <c r="N6" s="104">
        <f t="shared" ref="N6:N37" si="5">SUM((M6-$M$2)/$M$3)*100</f>
        <v>100</v>
      </c>
      <c r="O6" s="110">
        <f t="shared" ref="O6:O37" si="6">SUM(E6+G6+I6+L6+N6)</f>
        <v>488.62326210637229</v>
      </c>
      <c r="R6" s="77"/>
      <c r="S6" s="18"/>
      <c r="T6" s="18"/>
    </row>
    <row r="7" spans="1:20" ht="15.75" customHeight="1" x14ac:dyDescent="0.2">
      <c r="A7" s="102">
        <v>2</v>
      </c>
      <c r="B7" s="102" t="s">
        <v>5</v>
      </c>
      <c r="C7" s="103">
        <v>109307</v>
      </c>
      <c r="D7" s="103">
        <v>21251</v>
      </c>
      <c r="E7" s="104">
        <f t="shared" si="0"/>
        <v>94.851030258028587</v>
      </c>
      <c r="F7" s="105">
        <v>10769.11</v>
      </c>
      <c r="G7" s="104">
        <f t="shared" si="1"/>
        <v>99.748627377391685</v>
      </c>
      <c r="H7" s="105">
        <v>40.707030488287799</v>
      </c>
      <c r="I7" s="104">
        <f t="shared" si="2"/>
        <v>100</v>
      </c>
      <c r="J7" s="106">
        <v>2070</v>
      </c>
      <c r="K7" s="107">
        <f t="shared" si="3"/>
        <v>1.8937487992534786E-2</v>
      </c>
      <c r="L7" s="108">
        <f t="shared" si="4"/>
        <v>74.793331436549508</v>
      </c>
      <c r="M7" s="109">
        <v>7.3416666666666659</v>
      </c>
      <c r="N7" s="104">
        <f t="shared" si="5"/>
        <v>83.357452966714902</v>
      </c>
      <c r="O7" s="110">
        <f t="shared" si="6"/>
        <v>452.7504420386847</v>
      </c>
      <c r="S7" s="18"/>
      <c r="T7" s="18"/>
    </row>
    <row r="8" spans="1:20" ht="15.75" customHeight="1" x14ac:dyDescent="0.2">
      <c r="A8" s="102">
        <v>3</v>
      </c>
      <c r="B8" s="102" t="s">
        <v>4</v>
      </c>
      <c r="C8" s="103">
        <v>72878</v>
      </c>
      <c r="D8" s="103">
        <v>21070</v>
      </c>
      <c r="E8" s="104">
        <f t="shared" si="0"/>
        <v>95.061026545387037</v>
      </c>
      <c r="F8" s="105">
        <v>10101.31</v>
      </c>
      <c r="G8" s="104">
        <f t="shared" si="1"/>
        <v>99.843648200867932</v>
      </c>
      <c r="H8" s="105">
        <v>33.403956065218097</v>
      </c>
      <c r="I8" s="104">
        <f t="shared" si="2"/>
        <v>78.382578441013308</v>
      </c>
      <c r="J8" s="106">
        <v>1527.5</v>
      </c>
      <c r="K8" s="107">
        <f t="shared" si="3"/>
        <v>2.0959686050660006E-2</v>
      </c>
      <c r="L8" s="108">
        <f t="shared" si="4"/>
        <v>82.779973046636769</v>
      </c>
      <c r="M8" s="109">
        <v>6.1583333333333341</v>
      </c>
      <c r="N8" s="104">
        <f t="shared" si="5"/>
        <v>62.807525325615075</v>
      </c>
      <c r="O8" s="110">
        <f t="shared" si="6"/>
        <v>418.87475155952012</v>
      </c>
      <c r="P8" s="74"/>
      <c r="S8" s="18"/>
      <c r="T8" s="18"/>
    </row>
    <row r="9" spans="1:20" ht="16.5" customHeight="1" x14ac:dyDescent="0.2">
      <c r="A9" s="102">
        <v>4</v>
      </c>
      <c r="B9" s="102" t="s">
        <v>2</v>
      </c>
      <c r="C9" s="103">
        <v>147612</v>
      </c>
      <c r="D9" s="103">
        <v>20442</v>
      </c>
      <c r="E9" s="104">
        <f t="shared" si="0"/>
        <v>95.789632448487097</v>
      </c>
      <c r="F9" s="105">
        <v>10616.44</v>
      </c>
      <c r="G9" s="104">
        <f t="shared" si="1"/>
        <v>99.770350691437983</v>
      </c>
      <c r="H9" s="105">
        <v>37.524111368230997</v>
      </c>
      <c r="I9" s="104">
        <f t="shared" si="2"/>
        <v>90.578419386077485</v>
      </c>
      <c r="J9" s="106">
        <v>1444.5</v>
      </c>
      <c r="K9" s="107">
        <f t="shared" si="3"/>
        <v>9.785789773189172E-3</v>
      </c>
      <c r="L9" s="108">
        <f t="shared" si="4"/>
        <v>38.64883337024721</v>
      </c>
      <c r="M9" s="109">
        <v>6.674999999999998</v>
      </c>
      <c r="N9" s="104">
        <f t="shared" si="5"/>
        <v>71.780028943560026</v>
      </c>
      <c r="O9" s="110">
        <f t="shared" si="6"/>
        <v>396.56726483980975</v>
      </c>
      <c r="S9" s="18"/>
      <c r="T9" s="18"/>
    </row>
    <row r="10" spans="1:20" ht="16.5" customHeight="1" x14ac:dyDescent="0.2">
      <c r="A10" s="102">
        <v>5</v>
      </c>
      <c r="B10" s="102" t="s">
        <v>3</v>
      </c>
      <c r="C10" s="103">
        <v>130282</v>
      </c>
      <c r="D10" s="103">
        <v>23796</v>
      </c>
      <c r="E10" s="104">
        <f t="shared" si="0"/>
        <v>91.898320029701125</v>
      </c>
      <c r="F10" s="105">
        <v>17223.79</v>
      </c>
      <c r="G10" s="104">
        <f t="shared" si="1"/>
        <v>98.830195198781908</v>
      </c>
      <c r="H10" s="105">
        <v>26.0076498120103</v>
      </c>
      <c r="I10" s="104">
        <f t="shared" si="2"/>
        <v>56.489186563492751</v>
      </c>
      <c r="J10" s="106">
        <v>2593</v>
      </c>
      <c r="K10" s="107">
        <f t="shared" si="3"/>
        <v>1.9902979690210466E-2</v>
      </c>
      <c r="L10" s="108">
        <f t="shared" si="4"/>
        <v>78.606526754321337</v>
      </c>
      <c r="M10" s="109">
        <v>5.958333333333333</v>
      </c>
      <c r="N10" s="104">
        <f t="shared" si="5"/>
        <v>59.334298118668592</v>
      </c>
      <c r="O10" s="110">
        <f t="shared" si="6"/>
        <v>385.15852666496573</v>
      </c>
      <c r="R10" s="77"/>
      <c r="S10" s="18"/>
      <c r="T10" s="18"/>
    </row>
    <row r="11" spans="1:20" ht="16.5" customHeight="1" x14ac:dyDescent="0.2">
      <c r="A11" s="102">
        <v>6</v>
      </c>
      <c r="B11" s="102" t="s">
        <v>6</v>
      </c>
      <c r="C11" s="103">
        <v>27374</v>
      </c>
      <c r="D11" s="103">
        <v>21754</v>
      </c>
      <c r="E11" s="104">
        <f t="shared" si="0"/>
        <v>94.267449415258952</v>
      </c>
      <c r="F11" s="105">
        <v>14092.38</v>
      </c>
      <c r="G11" s="104">
        <f t="shared" si="1"/>
        <v>99.275761471381088</v>
      </c>
      <c r="H11" s="105">
        <v>26.111362593289002</v>
      </c>
      <c r="I11" s="104">
        <f t="shared" si="2"/>
        <v>56.796180958466245</v>
      </c>
      <c r="J11" s="106">
        <v>349</v>
      </c>
      <c r="K11" s="107">
        <f t="shared" si="3"/>
        <v>1.2749324176225615E-2</v>
      </c>
      <c r="L11" s="108">
        <f t="shared" si="4"/>
        <v>50.353269086182593</v>
      </c>
      <c r="M11" s="109">
        <v>6.3416666666666659</v>
      </c>
      <c r="N11" s="104">
        <f t="shared" si="5"/>
        <v>65.991316931982624</v>
      </c>
      <c r="O11" s="110">
        <f t="shared" si="6"/>
        <v>366.68397786327148</v>
      </c>
      <c r="P11" s="74"/>
      <c r="R11" s="77"/>
      <c r="S11" s="18"/>
      <c r="T11" s="18"/>
    </row>
    <row r="12" spans="1:20" ht="16.5" customHeight="1" x14ac:dyDescent="0.2">
      <c r="A12" s="102">
        <v>7</v>
      </c>
      <c r="B12" s="102" t="s">
        <v>9</v>
      </c>
      <c r="C12" s="103">
        <v>51033</v>
      </c>
      <c r="D12" s="103">
        <v>25509</v>
      </c>
      <c r="E12" s="104">
        <f t="shared" si="0"/>
        <v>89.910896602932979</v>
      </c>
      <c r="F12" s="105">
        <v>18585.28</v>
      </c>
      <c r="G12" s="104">
        <f t="shared" si="1"/>
        <v>98.636469680730599</v>
      </c>
      <c r="H12" s="105">
        <v>31.657653735851</v>
      </c>
      <c r="I12" s="104">
        <f t="shared" si="2"/>
        <v>73.213446725181598</v>
      </c>
      <c r="J12" s="106">
        <v>487.5</v>
      </c>
      <c r="K12" s="107">
        <f t="shared" si="3"/>
        <v>9.5526424078537422E-3</v>
      </c>
      <c r="L12" s="108">
        <f t="shared" si="4"/>
        <v>37.728021265919267</v>
      </c>
      <c r="M12" s="109">
        <v>5.8416666666666677</v>
      </c>
      <c r="N12" s="104">
        <f t="shared" si="5"/>
        <v>57.30824891461652</v>
      </c>
      <c r="O12" s="110">
        <f t="shared" si="6"/>
        <v>356.79708318938094</v>
      </c>
      <c r="R12" s="77"/>
      <c r="S12" s="18"/>
      <c r="T12" s="18"/>
    </row>
    <row r="13" spans="1:20" ht="16.5" customHeight="1" x14ac:dyDescent="0.2">
      <c r="A13" s="102">
        <v>8</v>
      </c>
      <c r="B13" s="102" t="s">
        <v>8</v>
      </c>
      <c r="C13" s="103">
        <v>25005</v>
      </c>
      <c r="D13" s="103">
        <v>20126</v>
      </c>
      <c r="E13" s="104">
        <f t="shared" si="0"/>
        <v>96.156255801002416</v>
      </c>
      <c r="F13" s="105">
        <v>9619.57</v>
      </c>
      <c r="G13" s="104">
        <f t="shared" si="1"/>
        <v>99.912194669124062</v>
      </c>
      <c r="H13" s="105">
        <v>27.0165094133365</v>
      </c>
      <c r="I13" s="104">
        <f t="shared" si="2"/>
        <v>59.475455363767793</v>
      </c>
      <c r="J13" s="106">
        <v>271.5</v>
      </c>
      <c r="K13" s="107">
        <f t="shared" si="3"/>
        <v>1.0857828434313137E-2</v>
      </c>
      <c r="L13" s="108">
        <f t="shared" si="4"/>
        <v>42.882834359493891</v>
      </c>
      <c r="M13" s="109">
        <v>5.7499999999999991</v>
      </c>
      <c r="N13" s="104">
        <f t="shared" si="5"/>
        <v>55.716353111432696</v>
      </c>
      <c r="O13" s="110">
        <f t="shared" si="6"/>
        <v>354.14309330482087</v>
      </c>
      <c r="R13" s="77"/>
      <c r="S13" s="18"/>
      <c r="T13" s="18"/>
    </row>
    <row r="14" spans="1:20" ht="16.5" customHeight="1" x14ac:dyDescent="0.2">
      <c r="A14" s="102">
        <v>9</v>
      </c>
      <c r="B14" s="102" t="s">
        <v>10</v>
      </c>
      <c r="C14" s="103">
        <v>18959</v>
      </c>
      <c r="D14" s="103">
        <v>24804</v>
      </c>
      <c r="E14" s="104">
        <f t="shared" si="0"/>
        <v>90.728837943196581</v>
      </c>
      <c r="F14" s="105">
        <v>17097.27</v>
      </c>
      <c r="G14" s="104">
        <f t="shared" si="1"/>
        <v>98.848197646500111</v>
      </c>
      <c r="H14" s="105">
        <v>25.730729809347899</v>
      </c>
      <c r="I14" s="104">
        <f t="shared" si="2"/>
        <v>55.669491173732141</v>
      </c>
      <c r="J14" s="106">
        <v>124</v>
      </c>
      <c r="K14" s="107">
        <f t="shared" si="3"/>
        <v>6.5404293475394273E-3</v>
      </c>
      <c r="L14" s="108">
        <f t="shared" si="4"/>
        <v>25.831329906093565</v>
      </c>
      <c r="M14" s="109">
        <v>6.2749999999999995</v>
      </c>
      <c r="N14" s="104">
        <f t="shared" si="5"/>
        <v>64.833574529667146</v>
      </c>
      <c r="O14" s="110">
        <f t="shared" si="6"/>
        <v>335.91143119918956</v>
      </c>
      <c r="R14" s="77"/>
      <c r="S14" s="18"/>
      <c r="T14" s="18"/>
    </row>
    <row r="15" spans="1:20" ht="16.5" customHeight="1" x14ac:dyDescent="0.2">
      <c r="A15" s="102">
        <v>10</v>
      </c>
      <c r="B15" s="102" t="s">
        <v>7</v>
      </c>
      <c r="C15" s="103">
        <v>60293</v>
      </c>
      <c r="D15" s="103">
        <v>27483</v>
      </c>
      <c r="E15" s="104">
        <f t="shared" si="0"/>
        <v>87.620660850194909</v>
      </c>
      <c r="F15" s="105">
        <v>20437.240000000002</v>
      </c>
      <c r="G15" s="104">
        <f t="shared" si="1"/>
        <v>98.372955508455888</v>
      </c>
      <c r="H15" s="105">
        <v>25.228419852769001</v>
      </c>
      <c r="I15" s="104">
        <f t="shared" si="2"/>
        <v>54.182631605337093</v>
      </c>
      <c r="J15" s="106">
        <v>688.5</v>
      </c>
      <c r="K15" s="107">
        <f t="shared" si="3"/>
        <v>1.1419236063888014E-2</v>
      </c>
      <c r="L15" s="108">
        <f t="shared" si="4"/>
        <v>45.100105569189381</v>
      </c>
      <c r="M15" s="109">
        <v>5.4499999999999993</v>
      </c>
      <c r="N15" s="104">
        <f t="shared" si="5"/>
        <v>50.506512301013018</v>
      </c>
      <c r="O15" s="110">
        <f t="shared" si="6"/>
        <v>335.78286583419026</v>
      </c>
      <c r="R15" s="77"/>
      <c r="S15" s="18"/>
      <c r="T15" s="18"/>
    </row>
    <row r="16" spans="1:20" ht="16.5" customHeight="1" x14ac:dyDescent="0.2">
      <c r="A16" s="102">
        <v>11</v>
      </c>
      <c r="B16" s="102" t="s">
        <v>11</v>
      </c>
      <c r="C16" s="103">
        <v>40178</v>
      </c>
      <c r="D16" s="103">
        <v>27111</v>
      </c>
      <c r="E16" s="104">
        <f t="shared" si="0"/>
        <v>88.052255429738267</v>
      </c>
      <c r="F16" s="105">
        <v>16866.47</v>
      </c>
      <c r="G16" s="104">
        <f t="shared" si="1"/>
        <v>98.881038026940843</v>
      </c>
      <c r="H16" s="105">
        <v>26.895258059365901</v>
      </c>
      <c r="I16" s="104">
        <f t="shared" si="2"/>
        <v>59.116546022093772</v>
      </c>
      <c r="J16" s="106">
        <v>422.5</v>
      </c>
      <c r="K16" s="107">
        <f t="shared" si="3"/>
        <v>1.0515705112250485E-2</v>
      </c>
      <c r="L16" s="108">
        <f t="shared" si="4"/>
        <v>41.53162331031502</v>
      </c>
      <c r="M16" s="109">
        <v>5.1749999999999998</v>
      </c>
      <c r="N16" s="104">
        <f t="shared" si="5"/>
        <v>45.730824891461651</v>
      </c>
      <c r="O16" s="110">
        <f t="shared" si="6"/>
        <v>333.3122876805495</v>
      </c>
      <c r="R16" s="77"/>
      <c r="S16" s="18"/>
      <c r="T16" s="18"/>
    </row>
    <row r="17" spans="1:20" ht="16.5" customHeight="1" x14ac:dyDescent="0.2">
      <c r="A17" s="102">
        <v>12</v>
      </c>
      <c r="B17" s="102" t="s">
        <v>15</v>
      </c>
      <c r="C17" s="103">
        <v>12768</v>
      </c>
      <c r="D17" s="103">
        <v>27249</v>
      </c>
      <c r="E17" s="104">
        <f t="shared" si="0"/>
        <v>87.892147763133465</v>
      </c>
      <c r="F17" s="105">
        <v>20364.78</v>
      </c>
      <c r="G17" s="104">
        <f t="shared" si="1"/>
        <v>98.383265794273626</v>
      </c>
      <c r="H17" s="105">
        <v>27.1664537610209</v>
      </c>
      <c r="I17" s="104">
        <f t="shared" si="2"/>
        <v>59.91929722905698</v>
      </c>
      <c r="J17" s="106">
        <v>86</v>
      </c>
      <c r="K17" s="107">
        <f t="shared" si="3"/>
        <v>6.7355889724310773E-3</v>
      </c>
      <c r="L17" s="108">
        <f t="shared" si="4"/>
        <v>26.602109985970468</v>
      </c>
      <c r="M17" s="109">
        <v>5.7</v>
      </c>
      <c r="N17" s="104">
        <f t="shared" si="5"/>
        <v>54.848046309696109</v>
      </c>
      <c r="O17" s="110">
        <f t="shared" si="6"/>
        <v>327.64486708213065</v>
      </c>
      <c r="R17" s="77"/>
      <c r="S17" s="18"/>
      <c r="T17" s="18"/>
    </row>
    <row r="18" spans="1:20" ht="16.5" customHeight="1" x14ac:dyDescent="0.2">
      <c r="A18" s="102">
        <v>13</v>
      </c>
      <c r="B18" s="102" t="s">
        <v>23</v>
      </c>
      <c r="C18" s="103">
        <v>31659</v>
      </c>
      <c r="D18" s="103">
        <v>30491</v>
      </c>
      <c r="E18" s="104">
        <f t="shared" si="0"/>
        <v>84.130777798403557</v>
      </c>
      <c r="F18" s="105">
        <v>21205.53</v>
      </c>
      <c r="G18" s="104">
        <f t="shared" si="1"/>
        <v>98.263636028868348</v>
      </c>
      <c r="H18" s="105">
        <v>30.933930431407099</v>
      </c>
      <c r="I18" s="104">
        <f t="shared" si="2"/>
        <v>71.071193906997848</v>
      </c>
      <c r="J18" s="106">
        <v>165</v>
      </c>
      <c r="K18" s="107">
        <f t="shared" si="3"/>
        <v>5.2117881171230927E-3</v>
      </c>
      <c r="L18" s="108">
        <f t="shared" si="4"/>
        <v>20.583880828054959</v>
      </c>
      <c r="M18" s="109">
        <v>5.0249999999999995</v>
      </c>
      <c r="N18" s="104">
        <f t="shared" si="5"/>
        <v>43.125904486251805</v>
      </c>
      <c r="O18" s="110">
        <f t="shared" si="6"/>
        <v>317.1753930485765</v>
      </c>
      <c r="R18" s="77"/>
      <c r="S18" s="18"/>
      <c r="T18" s="18"/>
    </row>
    <row r="19" spans="1:20" ht="16.5" customHeight="1" x14ac:dyDescent="0.2">
      <c r="A19" s="102">
        <v>14</v>
      </c>
      <c r="B19" s="102" t="s">
        <v>21</v>
      </c>
      <c r="C19" s="103">
        <v>35190</v>
      </c>
      <c r="D19" s="103">
        <v>28368</v>
      </c>
      <c r="E19" s="104">
        <f t="shared" si="0"/>
        <v>86.593883423055502</v>
      </c>
      <c r="F19" s="105">
        <v>22514.75</v>
      </c>
      <c r="G19" s="104">
        <f t="shared" si="1"/>
        <v>98.077347974792929</v>
      </c>
      <c r="H19" s="105">
        <v>30.044734536759499</v>
      </c>
      <c r="I19" s="104">
        <f t="shared" si="2"/>
        <v>68.439134942570945</v>
      </c>
      <c r="J19" s="106">
        <v>164.5</v>
      </c>
      <c r="K19" s="107">
        <f t="shared" si="3"/>
        <v>4.6746234725774365E-3</v>
      </c>
      <c r="L19" s="108">
        <f t="shared" si="4"/>
        <v>18.46235693262927</v>
      </c>
      <c r="M19" s="109">
        <v>5.116666666666668</v>
      </c>
      <c r="N19" s="104">
        <f t="shared" si="5"/>
        <v>44.71780028943563</v>
      </c>
      <c r="O19" s="110">
        <f t="shared" si="6"/>
        <v>316.29052356248428</v>
      </c>
      <c r="R19" s="77"/>
      <c r="S19" s="18"/>
      <c r="T19" s="18"/>
    </row>
    <row r="20" spans="1:20" ht="16.5" customHeight="1" x14ac:dyDescent="0.2">
      <c r="A20" s="102">
        <v>15</v>
      </c>
      <c r="B20" s="102" t="s">
        <v>12</v>
      </c>
      <c r="C20" s="103">
        <v>54905</v>
      </c>
      <c r="D20" s="103">
        <v>25718</v>
      </c>
      <c r="E20" s="104">
        <f t="shared" si="0"/>
        <v>89.668414702060517</v>
      </c>
      <c r="F20" s="105">
        <v>17466.16</v>
      </c>
      <c r="G20" s="104">
        <f t="shared" si="1"/>
        <v>98.795708530638848</v>
      </c>
      <c r="H20" s="105">
        <v>23.081182990221102</v>
      </c>
      <c r="I20" s="104">
        <f t="shared" si="2"/>
        <v>47.826716033935433</v>
      </c>
      <c r="J20" s="106">
        <v>378.5</v>
      </c>
      <c r="K20" s="107">
        <f t="shared" si="3"/>
        <v>6.893725525908387E-3</v>
      </c>
      <c r="L20" s="108">
        <f t="shared" si="4"/>
        <v>27.226667987597953</v>
      </c>
      <c r="M20" s="109">
        <v>5.3083333333333327</v>
      </c>
      <c r="N20" s="104">
        <f t="shared" si="5"/>
        <v>48.046309696092614</v>
      </c>
      <c r="O20" s="110">
        <f t="shared" si="6"/>
        <v>311.56381695032542</v>
      </c>
      <c r="R20" s="77"/>
      <c r="S20" s="18"/>
      <c r="T20" s="18"/>
    </row>
    <row r="21" spans="1:20" ht="16.5" customHeight="1" x14ac:dyDescent="0.2">
      <c r="A21" s="102">
        <v>16</v>
      </c>
      <c r="B21" s="102" t="s">
        <v>19</v>
      </c>
      <c r="C21" s="103">
        <v>60570</v>
      </c>
      <c r="D21" s="103">
        <v>31365</v>
      </c>
      <c r="E21" s="104">
        <f t="shared" si="0"/>
        <v>83.116762576573237</v>
      </c>
      <c r="F21" s="105">
        <v>28896.12</v>
      </c>
      <c r="G21" s="104">
        <f t="shared" si="1"/>
        <v>97.16934702794272</v>
      </c>
      <c r="H21" s="105">
        <v>23.375093398477301</v>
      </c>
      <c r="I21" s="104">
        <f t="shared" si="2"/>
        <v>48.696703771671999</v>
      </c>
      <c r="J21" s="106">
        <v>484</v>
      </c>
      <c r="K21" s="107">
        <f t="shared" si="3"/>
        <v>7.9907544989268608E-3</v>
      </c>
      <c r="L21" s="108">
        <f t="shared" si="4"/>
        <v>31.559367847622298</v>
      </c>
      <c r="M21" s="109">
        <v>4.9750000000000005</v>
      </c>
      <c r="N21" s="104">
        <f t="shared" si="5"/>
        <v>42.257597684515211</v>
      </c>
      <c r="O21" s="110">
        <f t="shared" si="6"/>
        <v>302.79977890832544</v>
      </c>
      <c r="R21" s="77"/>
      <c r="S21" s="18"/>
      <c r="T21" s="18"/>
    </row>
    <row r="22" spans="1:20" ht="16.5" customHeight="1" x14ac:dyDescent="0.2">
      <c r="A22" s="102">
        <v>17</v>
      </c>
      <c r="B22" s="102" t="s">
        <v>26</v>
      </c>
      <c r="C22" s="103">
        <v>58106</v>
      </c>
      <c r="D22" s="103">
        <v>32558</v>
      </c>
      <c r="E22" s="104">
        <f t="shared" si="0"/>
        <v>81.732643400779651</v>
      </c>
      <c r="F22" s="105">
        <v>29195.68</v>
      </c>
      <c r="G22" s="104">
        <f t="shared" si="1"/>
        <v>97.126722832254586</v>
      </c>
      <c r="H22" s="105">
        <v>25.4096010355426</v>
      </c>
      <c r="I22" s="104">
        <f t="shared" si="2"/>
        <v>54.718935876617735</v>
      </c>
      <c r="J22" s="106">
        <v>423</v>
      </c>
      <c r="K22" s="107">
        <f t="shared" si="3"/>
        <v>7.2797989880563109E-3</v>
      </c>
      <c r="L22" s="108">
        <f t="shared" si="4"/>
        <v>28.751459471276714</v>
      </c>
      <c r="M22" s="109">
        <v>4.6583333333333341</v>
      </c>
      <c r="N22" s="104">
        <f t="shared" si="5"/>
        <v>36.758321273516664</v>
      </c>
      <c r="O22" s="110">
        <f t="shared" si="6"/>
        <v>299.08808285444536</v>
      </c>
      <c r="R22" s="77"/>
      <c r="S22" s="18"/>
      <c r="T22" s="18"/>
    </row>
    <row r="23" spans="1:20" ht="16.5" customHeight="1" x14ac:dyDescent="0.2">
      <c r="A23" s="102">
        <v>18</v>
      </c>
      <c r="B23" s="102" t="s">
        <v>49</v>
      </c>
      <c r="C23" s="103">
        <v>2262</v>
      </c>
      <c r="D23" s="103">
        <v>36414</v>
      </c>
      <c r="E23" s="104">
        <f t="shared" si="0"/>
        <v>77.258910339706702</v>
      </c>
      <c r="F23" s="105">
        <v>33259.480000000003</v>
      </c>
      <c r="G23" s="104">
        <f t="shared" si="1"/>
        <v>96.548487398827291</v>
      </c>
      <c r="H23" s="105">
        <v>24.722821283022601</v>
      </c>
      <c r="I23" s="104">
        <f t="shared" si="2"/>
        <v>52.686037597298139</v>
      </c>
      <c r="J23" s="106">
        <v>18</v>
      </c>
      <c r="K23" s="107">
        <f t="shared" si="3"/>
        <v>7.9575596816976128E-3</v>
      </c>
      <c r="L23" s="108">
        <f t="shared" si="4"/>
        <v>31.428265403201927</v>
      </c>
      <c r="M23" s="109">
        <v>4.8083333333333336</v>
      </c>
      <c r="N23" s="104">
        <f t="shared" si="5"/>
        <v>39.363241678726496</v>
      </c>
      <c r="O23" s="110">
        <f t="shared" si="6"/>
        <v>297.28494241776059</v>
      </c>
      <c r="R23" s="77"/>
      <c r="S23" s="18"/>
      <c r="T23" s="18"/>
    </row>
    <row r="24" spans="1:20" ht="16.5" customHeight="1" x14ac:dyDescent="0.2">
      <c r="A24" s="102">
        <v>19</v>
      </c>
      <c r="B24" s="102" t="s">
        <v>22</v>
      </c>
      <c r="C24" s="103">
        <v>11914</v>
      </c>
      <c r="D24" s="103">
        <v>31076</v>
      </c>
      <c r="E24" s="104">
        <f t="shared" si="0"/>
        <v>83.452060516057173</v>
      </c>
      <c r="F24" s="105">
        <v>25604.15</v>
      </c>
      <c r="G24" s="104">
        <f t="shared" si="1"/>
        <v>97.637759277507072</v>
      </c>
      <c r="H24" s="105">
        <v>26.126196541545173</v>
      </c>
      <c r="I24" s="104">
        <f t="shared" si="2"/>
        <v>56.840090097858955</v>
      </c>
      <c r="J24" s="106">
        <v>48</v>
      </c>
      <c r="K24" s="107">
        <f t="shared" si="3"/>
        <v>4.0288735940909853E-3</v>
      </c>
      <c r="L24" s="108">
        <f t="shared" si="4"/>
        <v>15.911977246274468</v>
      </c>
      <c r="M24" s="109">
        <v>4.9916666666666663</v>
      </c>
      <c r="N24" s="104">
        <f t="shared" si="5"/>
        <v>42.547033285094066</v>
      </c>
      <c r="O24" s="110">
        <f t="shared" si="6"/>
        <v>296.38892042279173</v>
      </c>
      <c r="R24" s="77"/>
      <c r="S24" s="18"/>
      <c r="T24" s="18"/>
    </row>
    <row r="25" spans="1:20" ht="16.5" customHeight="1" x14ac:dyDescent="0.2">
      <c r="A25" s="102">
        <v>20</v>
      </c>
      <c r="B25" s="102" t="s">
        <v>16</v>
      </c>
      <c r="C25" s="103">
        <v>29044</v>
      </c>
      <c r="D25" s="103">
        <v>30868</v>
      </c>
      <c r="E25" s="104">
        <f t="shared" si="0"/>
        <v>83.693382216447006</v>
      </c>
      <c r="F25" s="105">
        <v>25750.2</v>
      </c>
      <c r="G25" s="104">
        <f t="shared" si="1"/>
        <v>97.616977918913634</v>
      </c>
      <c r="H25" s="105">
        <v>25.1957521900997</v>
      </c>
      <c r="I25" s="104">
        <f t="shared" si="2"/>
        <v>54.085933886765545</v>
      </c>
      <c r="J25" s="106">
        <v>125</v>
      </c>
      <c r="K25" s="107">
        <f t="shared" si="3"/>
        <v>4.303814901528715E-3</v>
      </c>
      <c r="L25" s="108">
        <f t="shared" si="4"/>
        <v>16.997853912751808</v>
      </c>
      <c r="M25" s="109">
        <v>5.0750000000000002</v>
      </c>
      <c r="N25" s="104">
        <f t="shared" si="5"/>
        <v>43.994211287988435</v>
      </c>
      <c r="O25" s="110">
        <f t="shared" si="6"/>
        <v>296.38835922286643</v>
      </c>
      <c r="R25" s="77"/>
      <c r="S25" s="18"/>
      <c r="T25" s="18"/>
    </row>
    <row r="26" spans="1:20" ht="16.5" customHeight="1" x14ac:dyDescent="0.2">
      <c r="A26" s="102">
        <v>21</v>
      </c>
      <c r="B26" s="102" t="s">
        <v>13</v>
      </c>
      <c r="C26" s="103">
        <v>17172</v>
      </c>
      <c r="D26" s="103">
        <v>27549</v>
      </c>
      <c r="E26" s="104">
        <f t="shared" si="0"/>
        <v>87.544087618340455</v>
      </c>
      <c r="F26" s="105">
        <v>24275.22</v>
      </c>
      <c r="G26" s="104">
        <f t="shared" si="1"/>
        <v>97.826851854539541</v>
      </c>
      <c r="H26" s="105">
        <v>20.272199947814499</v>
      </c>
      <c r="I26" s="104">
        <f t="shared" si="2"/>
        <v>39.512002659533749</v>
      </c>
      <c r="J26" s="106">
        <v>120.5</v>
      </c>
      <c r="K26" s="107">
        <f t="shared" si="3"/>
        <v>7.0172373631493127E-3</v>
      </c>
      <c r="L26" s="108">
        <f t="shared" si="4"/>
        <v>27.714476179621062</v>
      </c>
      <c r="M26" s="109">
        <v>4.9666666666666659</v>
      </c>
      <c r="N26" s="104">
        <f t="shared" si="5"/>
        <v>42.112879884225748</v>
      </c>
      <c r="O26" s="110">
        <f t="shared" si="6"/>
        <v>294.71029819626057</v>
      </c>
      <c r="R26" s="77"/>
      <c r="S26" s="18"/>
      <c r="T26" s="18"/>
    </row>
    <row r="27" spans="1:20" ht="16.5" customHeight="1" x14ac:dyDescent="0.2">
      <c r="A27" s="102">
        <v>22</v>
      </c>
      <c r="B27" s="102" t="s">
        <v>17</v>
      </c>
      <c r="C27" s="103">
        <v>2980</v>
      </c>
      <c r="D27" s="103">
        <v>31621</v>
      </c>
      <c r="E27" s="104">
        <f t="shared" si="0"/>
        <v>82.81975125301652</v>
      </c>
      <c r="F27" s="105">
        <v>23920.720000000001</v>
      </c>
      <c r="G27" s="104">
        <f t="shared" si="1"/>
        <v>97.877293426750271</v>
      </c>
      <c r="H27" s="105">
        <v>22.171617058361299</v>
      </c>
      <c r="I27" s="104">
        <f t="shared" si="2"/>
        <v>45.134360863270032</v>
      </c>
      <c r="J27" s="106">
        <v>22</v>
      </c>
      <c r="K27" s="107">
        <f t="shared" si="3"/>
        <v>7.3825503355704697E-3</v>
      </c>
      <c r="L27" s="108">
        <f t="shared" si="4"/>
        <v>29.157274413216637</v>
      </c>
      <c r="M27" s="109">
        <v>4.708333333333333</v>
      </c>
      <c r="N27" s="104">
        <f t="shared" si="5"/>
        <v>37.626628075253251</v>
      </c>
      <c r="O27" s="110">
        <f t="shared" si="6"/>
        <v>292.61530803150674</v>
      </c>
      <c r="R27" s="77"/>
      <c r="S27" s="18"/>
      <c r="T27" s="18"/>
    </row>
    <row r="28" spans="1:20" ht="16.5" customHeight="1" x14ac:dyDescent="0.2">
      <c r="A28" s="102">
        <v>23</v>
      </c>
      <c r="B28" s="102" t="s">
        <v>25</v>
      </c>
      <c r="C28" s="103">
        <v>61422</v>
      </c>
      <c r="D28" s="103">
        <v>34419</v>
      </c>
      <c r="E28" s="104">
        <f t="shared" si="0"/>
        <v>79.573510302580289</v>
      </c>
      <c r="F28" s="105">
        <v>29754.51</v>
      </c>
      <c r="G28" s="104">
        <f t="shared" si="1"/>
        <v>97.047207278521086</v>
      </c>
      <c r="H28" s="105">
        <v>29.3039639213873</v>
      </c>
      <c r="I28" s="104">
        <f t="shared" si="2"/>
        <v>66.246421334117827</v>
      </c>
      <c r="J28" s="106">
        <v>257</v>
      </c>
      <c r="K28" s="107">
        <f t="shared" si="3"/>
        <v>4.1841685389599819E-3</v>
      </c>
      <c r="L28" s="108">
        <f t="shared" si="4"/>
        <v>16.525312356326353</v>
      </c>
      <c r="M28" s="109">
        <v>4.3083333333333327</v>
      </c>
      <c r="N28" s="104">
        <f t="shared" si="5"/>
        <v>30.680173661360342</v>
      </c>
      <c r="O28" s="110">
        <f t="shared" si="6"/>
        <v>290.07262493290591</v>
      </c>
      <c r="R28" s="77"/>
      <c r="S28" s="18"/>
      <c r="T28" s="18"/>
    </row>
    <row r="29" spans="1:20" ht="16.5" customHeight="1" x14ac:dyDescent="0.2">
      <c r="A29" s="102">
        <v>24</v>
      </c>
      <c r="B29" s="102" t="s">
        <v>24</v>
      </c>
      <c r="C29" s="103">
        <v>15135</v>
      </c>
      <c r="D29" s="103">
        <v>26733</v>
      </c>
      <c r="E29" s="104">
        <f t="shared" si="0"/>
        <v>88.490811212177462</v>
      </c>
      <c r="F29" s="105">
        <v>22758.54</v>
      </c>
      <c r="G29" s="104">
        <f t="shared" si="1"/>
        <v>98.04265925578234</v>
      </c>
      <c r="H29" s="105">
        <v>19.449913476846799</v>
      </c>
      <c r="I29" s="104">
        <f t="shared" si="2"/>
        <v>37.077998532585717</v>
      </c>
      <c r="J29" s="106">
        <v>84.5</v>
      </c>
      <c r="K29" s="107">
        <f t="shared" si="3"/>
        <v>5.5830855632639578E-3</v>
      </c>
      <c r="L29" s="108">
        <f t="shared" si="4"/>
        <v>22.050314652947961</v>
      </c>
      <c r="M29" s="109">
        <v>5.0583333333333336</v>
      </c>
      <c r="N29" s="104">
        <f t="shared" si="5"/>
        <v>43.704775687409565</v>
      </c>
      <c r="O29" s="110">
        <f t="shared" si="6"/>
        <v>289.36655934090305</v>
      </c>
      <c r="R29" s="77"/>
      <c r="S29" s="18"/>
      <c r="T29" s="18"/>
    </row>
    <row r="30" spans="1:20" ht="16.5" customHeight="1" x14ac:dyDescent="0.2">
      <c r="A30" s="102">
        <v>25</v>
      </c>
      <c r="B30" s="102" t="s">
        <v>29</v>
      </c>
      <c r="C30" s="103">
        <v>3773</v>
      </c>
      <c r="D30" s="103">
        <v>26516</v>
      </c>
      <c r="E30" s="104">
        <f t="shared" si="0"/>
        <v>88.742574716911079</v>
      </c>
      <c r="F30" s="105">
        <v>22661.360000000001</v>
      </c>
      <c r="G30" s="104">
        <f t="shared" si="1"/>
        <v>98.056486934167211</v>
      </c>
      <c r="H30" s="105">
        <v>21.390496137145298</v>
      </c>
      <c r="I30" s="104">
        <f t="shared" si="2"/>
        <v>42.822208574484691</v>
      </c>
      <c r="J30" s="106">
        <v>14.5</v>
      </c>
      <c r="K30" s="107">
        <f t="shared" si="3"/>
        <v>3.8430956798303738E-3</v>
      </c>
      <c r="L30" s="108">
        <f t="shared" si="4"/>
        <v>15.178250095114704</v>
      </c>
      <c r="M30" s="109">
        <v>5.0916666666666659</v>
      </c>
      <c r="N30" s="104">
        <f t="shared" si="5"/>
        <v>44.283646888567283</v>
      </c>
      <c r="O30" s="110">
        <f t="shared" si="6"/>
        <v>289.08316720924495</v>
      </c>
      <c r="R30" s="77"/>
      <c r="S30" s="18"/>
      <c r="T30" s="18"/>
    </row>
    <row r="31" spans="1:20" ht="16.5" customHeight="1" x14ac:dyDescent="0.2">
      <c r="A31" s="102">
        <v>26</v>
      </c>
      <c r="B31" s="102" t="s">
        <v>30</v>
      </c>
      <c r="C31" s="103">
        <v>47043</v>
      </c>
      <c r="D31" s="103">
        <v>34226</v>
      </c>
      <c r="E31" s="104">
        <f t="shared" si="0"/>
        <v>79.797428995730456</v>
      </c>
      <c r="F31" s="105">
        <v>33351.57</v>
      </c>
      <c r="G31" s="104">
        <f t="shared" si="1"/>
        <v>96.53538397319997</v>
      </c>
      <c r="H31" s="105">
        <v>24.452846469109701</v>
      </c>
      <c r="I31" s="104">
        <f t="shared" si="2"/>
        <v>51.886900271759153</v>
      </c>
      <c r="J31" s="106">
        <v>272</v>
      </c>
      <c r="K31" s="107">
        <f t="shared" si="3"/>
        <v>5.7819441787300982E-3</v>
      </c>
      <c r="L31" s="108">
        <f t="shared" si="4"/>
        <v>22.83570384191724</v>
      </c>
      <c r="M31" s="109">
        <v>4.55</v>
      </c>
      <c r="N31" s="104">
        <f t="shared" si="5"/>
        <v>34.876989869753984</v>
      </c>
      <c r="O31" s="110">
        <f t="shared" si="6"/>
        <v>285.93240695236079</v>
      </c>
      <c r="R31" s="77"/>
      <c r="S31" s="18"/>
      <c r="T31" s="18"/>
    </row>
    <row r="32" spans="1:20" ht="16.5" customHeight="1" x14ac:dyDescent="0.2">
      <c r="A32" s="102">
        <v>27</v>
      </c>
      <c r="B32" s="102" t="s">
        <v>35</v>
      </c>
      <c r="C32" s="103">
        <v>20819</v>
      </c>
      <c r="D32" s="103">
        <v>40664</v>
      </c>
      <c r="E32" s="104">
        <f t="shared" si="0"/>
        <v>72.328058288472249</v>
      </c>
      <c r="F32" s="105">
        <v>53807.75</v>
      </c>
      <c r="G32" s="104">
        <f t="shared" si="1"/>
        <v>93.624687553945449</v>
      </c>
      <c r="H32" s="105">
        <v>25.4602426433594</v>
      </c>
      <c r="I32" s="104">
        <f t="shared" si="2"/>
        <v>54.868837263510692</v>
      </c>
      <c r="J32" s="106">
        <v>95.5</v>
      </c>
      <c r="K32" s="107">
        <f t="shared" si="3"/>
        <v>4.5871559633027525E-3</v>
      </c>
      <c r="L32" s="108">
        <f t="shared" si="4"/>
        <v>18.11690528594362</v>
      </c>
      <c r="M32" s="109">
        <v>5.208333333333333</v>
      </c>
      <c r="N32" s="104">
        <f t="shared" si="5"/>
        <v>46.309696092619397</v>
      </c>
      <c r="O32" s="110">
        <f t="shared" si="6"/>
        <v>285.24818448449145</v>
      </c>
      <c r="R32" s="77"/>
      <c r="S32" s="18"/>
      <c r="T32" s="18"/>
    </row>
    <row r="33" spans="1:20" ht="16.5" customHeight="1" x14ac:dyDescent="0.2">
      <c r="A33" s="102">
        <v>28</v>
      </c>
      <c r="B33" s="102" t="s">
        <v>33</v>
      </c>
      <c r="C33" s="103">
        <v>29098</v>
      </c>
      <c r="D33" s="103">
        <v>35314</v>
      </c>
      <c r="E33" s="104">
        <f t="shared" si="0"/>
        <v>78.535130870614438</v>
      </c>
      <c r="F33" s="105">
        <v>29700.09</v>
      </c>
      <c r="G33" s="104">
        <f t="shared" si="1"/>
        <v>97.054950664585149</v>
      </c>
      <c r="H33" s="105">
        <v>25.388289483487899</v>
      </c>
      <c r="I33" s="104">
        <f t="shared" si="2"/>
        <v>54.655852745027644</v>
      </c>
      <c r="J33" s="106">
        <v>178</v>
      </c>
      <c r="K33" s="107">
        <f t="shared" si="3"/>
        <v>6.1172589181387035E-3</v>
      </c>
      <c r="L33" s="108">
        <f t="shared" si="4"/>
        <v>24.160024493633792</v>
      </c>
      <c r="M33" s="109">
        <v>4.2916666666666661</v>
      </c>
      <c r="N33" s="104">
        <f t="shared" si="5"/>
        <v>30.390738060781469</v>
      </c>
      <c r="O33" s="110">
        <f t="shared" si="6"/>
        <v>284.79669683464249</v>
      </c>
      <c r="R33" s="77"/>
      <c r="S33" s="18"/>
      <c r="T33" s="18"/>
    </row>
    <row r="34" spans="1:20" ht="16.5" customHeight="1" x14ac:dyDescent="0.2">
      <c r="A34" s="102">
        <v>29</v>
      </c>
      <c r="B34" s="102" t="s">
        <v>28</v>
      </c>
      <c r="C34" s="103">
        <v>52734</v>
      </c>
      <c r="D34" s="103">
        <v>34775</v>
      </c>
      <c r="E34" s="104">
        <f t="shared" si="0"/>
        <v>79.16047893075924</v>
      </c>
      <c r="F34" s="105">
        <v>41903.72</v>
      </c>
      <c r="G34" s="104">
        <f t="shared" si="1"/>
        <v>95.318504165634351</v>
      </c>
      <c r="H34" s="105">
        <v>24.861441926968599</v>
      </c>
      <c r="I34" s="104">
        <f t="shared" si="2"/>
        <v>53.096360801385011</v>
      </c>
      <c r="J34" s="106">
        <v>130</v>
      </c>
      <c r="K34" s="107">
        <f t="shared" si="3"/>
        <v>2.4652027155156065E-3</v>
      </c>
      <c r="L34" s="108">
        <f t="shared" si="4"/>
        <v>9.7362820154671006</v>
      </c>
      <c r="M34" s="109">
        <v>5.2749999999999995</v>
      </c>
      <c r="N34" s="104">
        <f t="shared" si="5"/>
        <v>47.467438494934875</v>
      </c>
      <c r="O34" s="110">
        <f t="shared" si="6"/>
        <v>284.7790644081806</v>
      </c>
      <c r="R34" s="77"/>
      <c r="S34" s="18"/>
      <c r="T34" s="18"/>
    </row>
    <row r="35" spans="1:20" ht="16.5" customHeight="1" x14ac:dyDescent="0.2">
      <c r="A35" s="102">
        <v>30</v>
      </c>
      <c r="B35" s="102" t="s">
        <v>18</v>
      </c>
      <c r="C35" s="103">
        <v>10929</v>
      </c>
      <c r="D35" s="103">
        <v>31475</v>
      </c>
      <c r="E35" s="104">
        <f t="shared" si="0"/>
        <v>82.989140523482462</v>
      </c>
      <c r="F35" s="105">
        <v>26731.45</v>
      </c>
      <c r="G35" s="104">
        <f t="shared" si="1"/>
        <v>97.477356500770384</v>
      </c>
      <c r="H35" s="105">
        <v>23.078598078666001</v>
      </c>
      <c r="I35" s="104">
        <f t="shared" si="2"/>
        <v>47.819064582020502</v>
      </c>
      <c r="J35" s="106">
        <v>50</v>
      </c>
      <c r="K35" s="107">
        <f t="shared" si="3"/>
        <v>4.5749839875560434E-3</v>
      </c>
      <c r="L35" s="108">
        <f t="shared" si="4"/>
        <v>18.068832246023003</v>
      </c>
      <c r="M35" s="109">
        <v>4.6916666666666664</v>
      </c>
      <c r="N35" s="104">
        <f t="shared" si="5"/>
        <v>37.337192474674389</v>
      </c>
      <c r="O35" s="110">
        <f t="shared" si="6"/>
        <v>283.69158632697071</v>
      </c>
      <c r="R35" s="77"/>
      <c r="S35" s="18"/>
      <c r="T35" s="18"/>
    </row>
    <row r="36" spans="1:20" ht="16.5" customHeight="1" x14ac:dyDescent="0.2">
      <c r="A36" s="102">
        <v>31</v>
      </c>
      <c r="B36" s="102" t="s">
        <v>34</v>
      </c>
      <c r="C36" s="103">
        <v>11916</v>
      </c>
      <c r="D36" s="103">
        <v>29307</v>
      </c>
      <c r="E36" s="104">
        <f t="shared" si="0"/>
        <v>85.504455169853344</v>
      </c>
      <c r="F36" s="105">
        <v>23219.27</v>
      </c>
      <c r="G36" s="104">
        <f t="shared" si="1"/>
        <v>97.977102286629588</v>
      </c>
      <c r="H36" s="105">
        <v>18.873753548596301</v>
      </c>
      <c r="I36" s="104">
        <f t="shared" si="2"/>
        <v>35.372539799337417</v>
      </c>
      <c r="J36" s="106">
        <v>46.5</v>
      </c>
      <c r="K36" s="107">
        <f t="shared" si="3"/>
        <v>3.9023162134944611E-3</v>
      </c>
      <c r="L36" s="108">
        <f t="shared" si="4"/>
        <v>15.412140725378521</v>
      </c>
      <c r="M36" s="109">
        <v>5.3</v>
      </c>
      <c r="N36" s="104">
        <f t="shared" si="5"/>
        <v>47.901591895803186</v>
      </c>
      <c r="O36" s="110">
        <f t="shared" si="6"/>
        <v>282.16782987700208</v>
      </c>
      <c r="R36" s="77"/>
      <c r="S36" s="18"/>
      <c r="T36" s="18"/>
    </row>
    <row r="37" spans="1:20" ht="16.5" customHeight="1" x14ac:dyDescent="0.2">
      <c r="A37" s="102">
        <v>32</v>
      </c>
      <c r="B37" s="102" t="s">
        <v>20</v>
      </c>
      <c r="C37" s="103">
        <v>9416</v>
      </c>
      <c r="D37" s="103">
        <v>24639</v>
      </c>
      <c r="E37" s="104">
        <f t="shared" si="0"/>
        <v>90.92027102283275</v>
      </c>
      <c r="F37" s="105">
        <v>21173.57</v>
      </c>
      <c r="G37" s="104">
        <f t="shared" si="1"/>
        <v>98.26818359628119</v>
      </c>
      <c r="H37" s="105">
        <v>11.731025269510599</v>
      </c>
      <c r="I37" s="104">
        <f t="shared" si="2"/>
        <v>14.229749880268075</v>
      </c>
      <c r="J37" s="106">
        <v>68</v>
      </c>
      <c r="K37" s="107">
        <f t="shared" si="3"/>
        <v>7.2217502124044177E-3</v>
      </c>
      <c r="L37" s="108">
        <f t="shared" si="4"/>
        <v>28.52219668211854</v>
      </c>
      <c r="M37" s="109">
        <v>5.3</v>
      </c>
      <c r="N37" s="104">
        <f t="shared" si="5"/>
        <v>47.901591895803186</v>
      </c>
      <c r="O37" s="110">
        <f t="shared" si="6"/>
        <v>279.84199307730375</v>
      </c>
      <c r="R37" s="77"/>
      <c r="S37" s="18"/>
      <c r="T37" s="18"/>
    </row>
    <row r="38" spans="1:20" ht="16.5" customHeight="1" x14ac:dyDescent="0.2">
      <c r="A38" s="102">
        <v>33</v>
      </c>
      <c r="B38" s="102" t="s">
        <v>36</v>
      </c>
      <c r="C38" s="103">
        <v>44626</v>
      </c>
      <c r="D38" s="103">
        <v>29747</v>
      </c>
      <c r="E38" s="104">
        <f t="shared" ref="E38:E69" si="7">SUM(100-(((D38-$D$2)/$D$3)*100))</f>
        <v>84.993966957490258</v>
      </c>
      <c r="F38" s="105">
        <v>26453.94</v>
      </c>
      <c r="G38" s="104">
        <f t="shared" ref="G38:G69" si="8">SUM(100-(((F38-$F$2)/$F$3)*100))</f>
        <v>97.51684321643809</v>
      </c>
      <c r="H38" s="105">
        <v>20.3489061057365</v>
      </c>
      <c r="I38" s="104">
        <f t="shared" ref="I38:I69" si="9">SUM((H38-$H$2)/$H$3)*100</f>
        <v>39.739056261333559</v>
      </c>
      <c r="J38" s="106">
        <v>168.5</v>
      </c>
      <c r="K38" s="107">
        <f t="shared" ref="K38:K69" si="10">SUM(J38/C38)</f>
        <v>3.7758257518038813E-3</v>
      </c>
      <c r="L38" s="108">
        <f t="shared" ref="L38:L69" si="11">SUM((K38-$K$2)/$K$3)*100</f>
        <v>14.912568499721393</v>
      </c>
      <c r="M38" s="109">
        <v>4.8750000000000009</v>
      </c>
      <c r="N38" s="104">
        <f t="shared" ref="N38:N69" si="12">SUM((M38-$M$2)/$M$3)*100</f>
        <v>40.520984081041988</v>
      </c>
      <c r="O38" s="110">
        <f t="shared" ref="O38:O69" si="13">SUM(E38+G38+I38+L38+N38)</f>
        <v>277.68341901602531</v>
      </c>
      <c r="R38" s="77"/>
      <c r="S38" s="18"/>
      <c r="T38" s="18"/>
    </row>
    <row r="39" spans="1:20" ht="16.5" customHeight="1" x14ac:dyDescent="0.2">
      <c r="A39" s="102">
        <v>34</v>
      </c>
      <c r="B39" s="102" t="s">
        <v>37</v>
      </c>
      <c r="C39" s="103">
        <v>11881</v>
      </c>
      <c r="D39" s="103">
        <v>29779</v>
      </c>
      <c r="E39" s="104">
        <f t="shared" si="7"/>
        <v>84.956840542045668</v>
      </c>
      <c r="F39" s="105">
        <v>26711.85</v>
      </c>
      <c r="G39" s="104">
        <f t="shared" si="8"/>
        <v>97.480145371899667</v>
      </c>
      <c r="H39" s="105">
        <v>23.0344206624005</v>
      </c>
      <c r="I39" s="104">
        <f t="shared" si="9"/>
        <v>47.688297486483116</v>
      </c>
      <c r="J39" s="106">
        <v>38.5</v>
      </c>
      <c r="K39" s="107">
        <f t="shared" si="10"/>
        <v>3.2404679740762562E-3</v>
      </c>
      <c r="L39" s="108">
        <f t="shared" si="11"/>
        <v>12.798180798327142</v>
      </c>
      <c r="M39" s="109">
        <v>4.4833333333333334</v>
      </c>
      <c r="N39" s="104">
        <f t="shared" si="12"/>
        <v>33.7192474674385</v>
      </c>
      <c r="O39" s="110">
        <f t="shared" si="13"/>
        <v>276.64271166619409</v>
      </c>
      <c r="R39" s="77"/>
      <c r="S39" s="18"/>
      <c r="T39" s="18"/>
    </row>
    <row r="40" spans="1:20" ht="16.5" customHeight="1" x14ac:dyDescent="0.2">
      <c r="A40" s="102">
        <v>35</v>
      </c>
      <c r="B40" s="102" t="s">
        <v>51</v>
      </c>
      <c r="C40" s="103">
        <v>29069</v>
      </c>
      <c r="D40" s="103">
        <v>36048</v>
      </c>
      <c r="E40" s="104">
        <f t="shared" si="7"/>
        <v>77.683543716354194</v>
      </c>
      <c r="F40" s="105">
        <v>48733.68</v>
      </c>
      <c r="G40" s="104">
        <f t="shared" si="8"/>
        <v>94.346673642259432</v>
      </c>
      <c r="H40" s="105">
        <v>21.380872420804</v>
      </c>
      <c r="I40" s="104">
        <f t="shared" si="9"/>
        <v>42.793721950761295</v>
      </c>
      <c r="J40" s="106">
        <v>135</v>
      </c>
      <c r="K40" s="107">
        <f t="shared" si="10"/>
        <v>4.644122604836768E-3</v>
      </c>
      <c r="L40" s="108">
        <f t="shared" si="11"/>
        <v>18.341894202253972</v>
      </c>
      <c r="M40" s="109">
        <v>4.7833333333333332</v>
      </c>
      <c r="N40" s="104">
        <f t="shared" si="12"/>
        <v>38.929088277858185</v>
      </c>
      <c r="O40" s="110">
        <f t="shared" si="13"/>
        <v>272.0949217894871</v>
      </c>
      <c r="R40" s="77"/>
      <c r="S40" s="18"/>
      <c r="T40" s="18"/>
    </row>
    <row r="41" spans="1:20" ht="16.5" customHeight="1" x14ac:dyDescent="0.2">
      <c r="A41" s="102">
        <v>36</v>
      </c>
      <c r="B41" s="102" t="s">
        <v>67</v>
      </c>
      <c r="C41" s="103">
        <v>8254</v>
      </c>
      <c r="D41" s="103">
        <v>26582</v>
      </c>
      <c r="E41" s="104">
        <f t="shared" si="7"/>
        <v>88.666001485056626</v>
      </c>
      <c r="F41" s="105">
        <v>24100.400000000001</v>
      </c>
      <c r="G41" s="104">
        <f t="shared" si="8"/>
        <v>97.851726877540614</v>
      </c>
      <c r="H41" s="105">
        <v>16.7742122446314</v>
      </c>
      <c r="I41" s="104">
        <f t="shared" si="9"/>
        <v>29.157805179498155</v>
      </c>
      <c r="J41" s="106">
        <v>39</v>
      </c>
      <c r="K41" s="107">
        <f t="shared" si="10"/>
        <v>4.7249818269929729E-3</v>
      </c>
      <c r="L41" s="108">
        <f t="shared" si="11"/>
        <v>18.661246515761164</v>
      </c>
      <c r="M41" s="109">
        <v>4.6333333333333337</v>
      </c>
      <c r="N41" s="104">
        <f t="shared" si="12"/>
        <v>36.324167872648353</v>
      </c>
      <c r="O41" s="110">
        <f t="shared" si="13"/>
        <v>270.6609479305049</v>
      </c>
      <c r="R41" s="77"/>
      <c r="S41" s="18"/>
      <c r="T41" s="18"/>
    </row>
    <row r="42" spans="1:20" ht="16.5" customHeight="1" x14ac:dyDescent="0.2">
      <c r="A42" s="102">
        <v>37</v>
      </c>
      <c r="B42" s="102" t="s">
        <v>31</v>
      </c>
      <c r="C42" s="103">
        <v>16537</v>
      </c>
      <c r="D42" s="103">
        <v>33488</v>
      </c>
      <c r="E42" s="104">
        <f t="shared" si="7"/>
        <v>80.653656951921292</v>
      </c>
      <c r="F42" s="105">
        <v>33575.31</v>
      </c>
      <c r="G42" s="104">
        <f t="shared" si="8"/>
        <v>96.503548155523163</v>
      </c>
      <c r="H42" s="105">
        <v>24.412012150761502</v>
      </c>
      <c r="I42" s="104">
        <f t="shared" si="9"/>
        <v>51.766028893121899</v>
      </c>
      <c r="J42" s="106">
        <v>27</v>
      </c>
      <c r="K42" s="107">
        <f t="shared" si="10"/>
        <v>1.6327024248654531E-3</v>
      </c>
      <c r="L42" s="108">
        <f t="shared" si="11"/>
        <v>6.4483343117290994</v>
      </c>
      <c r="M42" s="109">
        <v>4.4999999999999991</v>
      </c>
      <c r="N42" s="104">
        <f t="shared" si="12"/>
        <v>34.008683068017355</v>
      </c>
      <c r="O42" s="110">
        <f t="shared" si="13"/>
        <v>269.38025138031281</v>
      </c>
      <c r="R42" s="77"/>
      <c r="S42" s="18"/>
      <c r="T42" s="18"/>
    </row>
    <row r="43" spans="1:20" ht="16.5" customHeight="1" x14ac:dyDescent="0.2">
      <c r="A43" s="102">
        <v>38</v>
      </c>
      <c r="B43" s="102" t="s">
        <v>27</v>
      </c>
      <c r="C43" s="103">
        <v>17801</v>
      </c>
      <c r="D43" s="103">
        <v>31370</v>
      </c>
      <c r="E43" s="104">
        <f t="shared" si="7"/>
        <v>83.110961574160015</v>
      </c>
      <c r="F43" s="105">
        <v>34153.11</v>
      </c>
      <c r="G43" s="104">
        <f t="shared" si="8"/>
        <v>96.421333372946691</v>
      </c>
      <c r="H43" s="105">
        <v>21.332193068065301</v>
      </c>
      <c r="I43" s="104">
        <f t="shared" si="9"/>
        <v>42.649628925220313</v>
      </c>
      <c r="J43" s="106">
        <v>64</v>
      </c>
      <c r="K43" s="107">
        <f t="shared" si="10"/>
        <v>3.5953036346272681E-3</v>
      </c>
      <c r="L43" s="108">
        <f t="shared" si="11"/>
        <v>14.199599042159731</v>
      </c>
      <c r="M43" s="109">
        <v>4.4249999999999998</v>
      </c>
      <c r="N43" s="104">
        <f t="shared" si="12"/>
        <v>32.70622286541245</v>
      </c>
      <c r="O43" s="110">
        <f t="shared" si="13"/>
        <v>269.08774577989919</v>
      </c>
      <c r="R43" s="77"/>
      <c r="S43" s="18"/>
      <c r="T43" s="18"/>
    </row>
    <row r="44" spans="1:20" ht="16.5" customHeight="1" x14ac:dyDescent="0.2">
      <c r="A44" s="102">
        <v>39</v>
      </c>
      <c r="B44" s="102" t="s">
        <v>141</v>
      </c>
      <c r="C44" s="103">
        <v>1694</v>
      </c>
      <c r="D44" s="103">
        <v>29545</v>
      </c>
      <c r="E44" s="104">
        <f t="shared" si="7"/>
        <v>85.228327454984225</v>
      </c>
      <c r="F44" s="105">
        <v>27327.16</v>
      </c>
      <c r="G44" s="104">
        <f t="shared" si="8"/>
        <v>97.392593316054857</v>
      </c>
      <c r="H44" s="105">
        <v>24.547007598644502</v>
      </c>
      <c r="I44" s="104">
        <f t="shared" si="9"/>
        <v>52.165621357387707</v>
      </c>
      <c r="J44" s="106">
        <v>2.5</v>
      </c>
      <c r="K44" s="107">
        <f t="shared" si="10"/>
        <v>1.4757969303423849E-3</v>
      </c>
      <c r="L44" s="108">
        <f t="shared" si="11"/>
        <v>5.8286383594092506</v>
      </c>
      <c r="M44" s="109">
        <v>4.166666666666667</v>
      </c>
      <c r="N44" s="104">
        <f t="shared" si="12"/>
        <v>28.219971056439952</v>
      </c>
      <c r="O44" s="110">
        <f t="shared" si="13"/>
        <v>268.83515154427596</v>
      </c>
      <c r="R44" s="77"/>
      <c r="S44" s="18"/>
      <c r="T44" s="18"/>
    </row>
    <row r="45" spans="1:20" ht="16.5" customHeight="1" x14ac:dyDescent="0.2">
      <c r="A45" s="102">
        <v>40</v>
      </c>
      <c r="B45" s="102" t="s">
        <v>111</v>
      </c>
      <c r="C45" s="103">
        <v>13778</v>
      </c>
      <c r="D45" s="103">
        <v>19556</v>
      </c>
      <c r="E45" s="104">
        <f t="shared" si="7"/>
        <v>96.817570076109149</v>
      </c>
      <c r="F45" s="105">
        <v>21168.55</v>
      </c>
      <c r="G45" s="104">
        <f t="shared" si="8"/>
        <v>98.268897888784721</v>
      </c>
      <c r="H45" s="105">
        <v>18.554192837258501</v>
      </c>
      <c r="I45" s="104">
        <f t="shared" si="9"/>
        <v>34.426626036106825</v>
      </c>
      <c r="J45" s="106">
        <v>18</v>
      </c>
      <c r="K45" s="107">
        <f t="shared" si="10"/>
        <v>1.30643054144288E-3</v>
      </c>
      <c r="L45" s="108">
        <f t="shared" si="11"/>
        <v>5.1597282872726637</v>
      </c>
      <c r="M45" s="109">
        <v>4.4000000000000004</v>
      </c>
      <c r="N45" s="104">
        <f t="shared" si="12"/>
        <v>32.272069464544153</v>
      </c>
      <c r="O45" s="110">
        <f t="shared" si="13"/>
        <v>266.94489175281751</v>
      </c>
      <c r="R45" s="77"/>
      <c r="S45" s="18"/>
      <c r="T45" s="18"/>
    </row>
    <row r="46" spans="1:20" ht="16.5" customHeight="1" x14ac:dyDescent="0.2">
      <c r="A46" s="102">
        <v>41</v>
      </c>
      <c r="B46" s="102" t="s">
        <v>41</v>
      </c>
      <c r="C46" s="103">
        <v>19635</v>
      </c>
      <c r="D46" s="103">
        <v>28969</v>
      </c>
      <c r="E46" s="104">
        <f t="shared" si="7"/>
        <v>85.896602932986823</v>
      </c>
      <c r="F46" s="105">
        <v>26129.62</v>
      </c>
      <c r="G46" s="104">
        <f t="shared" si="8"/>
        <v>97.562990496267091</v>
      </c>
      <c r="H46" s="105">
        <v>20.169563632388499</v>
      </c>
      <c r="I46" s="104">
        <f t="shared" si="9"/>
        <v>39.208194650838642</v>
      </c>
      <c r="J46" s="106">
        <v>45</v>
      </c>
      <c r="K46" s="107">
        <f t="shared" si="10"/>
        <v>2.2918258212375861E-3</v>
      </c>
      <c r="L46" s="108">
        <f t="shared" si="11"/>
        <v>9.0515325110826019</v>
      </c>
      <c r="M46" s="109">
        <v>4.55</v>
      </c>
      <c r="N46" s="104">
        <f t="shared" si="12"/>
        <v>34.876989869753984</v>
      </c>
      <c r="O46" s="110">
        <f t="shared" si="13"/>
        <v>266.59631046092915</v>
      </c>
      <c r="R46" s="77"/>
      <c r="S46" s="18"/>
      <c r="T46" s="18"/>
    </row>
    <row r="47" spans="1:20" ht="16.5" customHeight="1" x14ac:dyDescent="0.2">
      <c r="A47" s="102">
        <v>42</v>
      </c>
      <c r="B47" s="102" t="s">
        <v>32</v>
      </c>
      <c r="C47" s="103">
        <v>7683</v>
      </c>
      <c r="D47" s="103">
        <v>32737</v>
      </c>
      <c r="E47" s="104">
        <f t="shared" si="7"/>
        <v>81.524967514386489</v>
      </c>
      <c r="F47" s="105">
        <v>29971.46</v>
      </c>
      <c r="G47" s="104">
        <f t="shared" si="8"/>
        <v>97.016337605485489</v>
      </c>
      <c r="H47" s="105">
        <v>24.9550891061055</v>
      </c>
      <c r="I47" s="104">
        <f t="shared" si="9"/>
        <v>53.373560571226797</v>
      </c>
      <c r="J47" s="106">
        <v>19</v>
      </c>
      <c r="K47" s="107">
        <f t="shared" si="10"/>
        <v>2.4729923207080567E-3</v>
      </c>
      <c r="L47" s="108">
        <f t="shared" si="11"/>
        <v>9.767046947075162</v>
      </c>
      <c r="M47" s="109">
        <v>3.7916666666666679</v>
      </c>
      <c r="N47" s="104">
        <f t="shared" si="12"/>
        <v>21.707670043415366</v>
      </c>
      <c r="O47" s="110">
        <f t="shared" si="13"/>
        <v>263.38958268158933</v>
      </c>
      <c r="R47" s="77"/>
      <c r="S47" s="18"/>
      <c r="T47" s="18"/>
    </row>
    <row r="48" spans="1:20" ht="16.5" customHeight="1" x14ac:dyDescent="0.2">
      <c r="A48" s="102">
        <v>43</v>
      </c>
      <c r="B48" s="102" t="s">
        <v>42</v>
      </c>
      <c r="C48" s="103">
        <v>11423</v>
      </c>
      <c r="D48" s="103">
        <v>33727</v>
      </c>
      <c r="E48" s="104">
        <f t="shared" si="7"/>
        <v>80.376369036569514</v>
      </c>
      <c r="F48" s="105">
        <v>39618.07</v>
      </c>
      <c r="G48" s="104">
        <f t="shared" si="8"/>
        <v>95.643727803218169</v>
      </c>
      <c r="H48" s="105">
        <v>20.579865423795699</v>
      </c>
      <c r="I48" s="104">
        <f t="shared" si="9"/>
        <v>40.422706002830125</v>
      </c>
      <c r="J48" s="106">
        <v>25</v>
      </c>
      <c r="K48" s="107">
        <f t="shared" si="10"/>
        <v>2.1885669263766085E-3</v>
      </c>
      <c r="L48" s="108">
        <f t="shared" si="11"/>
        <v>8.6437130183307982</v>
      </c>
      <c r="M48" s="109">
        <v>4.6750000000000007</v>
      </c>
      <c r="N48" s="104">
        <f t="shared" si="12"/>
        <v>37.047756874095533</v>
      </c>
      <c r="O48" s="110">
        <f t="shared" si="13"/>
        <v>262.13427273504414</v>
      </c>
      <c r="R48" s="77"/>
      <c r="S48" s="18"/>
      <c r="T48" s="18"/>
    </row>
    <row r="49" spans="1:20" ht="16.5" customHeight="1" x14ac:dyDescent="0.2">
      <c r="A49" s="45">
        <v>44</v>
      </c>
      <c r="B49" s="45" t="s">
        <v>165</v>
      </c>
      <c r="C49" s="85">
        <v>26446</v>
      </c>
      <c r="D49" s="85">
        <v>38685</v>
      </c>
      <c r="E49" s="39">
        <f t="shared" si="7"/>
        <v>74.624095043623541</v>
      </c>
      <c r="F49" s="86">
        <v>44777.94</v>
      </c>
      <c r="G49" s="39">
        <f t="shared" si="8"/>
        <v>94.909533289246397</v>
      </c>
      <c r="H49" s="86">
        <v>25.645358292714299</v>
      </c>
      <c r="I49" s="39">
        <f t="shared" si="9"/>
        <v>55.416787728951576</v>
      </c>
      <c r="J49" s="87">
        <v>44</v>
      </c>
      <c r="K49" s="40">
        <f t="shared" si="10"/>
        <v>1.6637676775315738E-3</v>
      </c>
      <c r="L49" s="41">
        <f t="shared" si="11"/>
        <v>6.5710260721005511</v>
      </c>
      <c r="M49" s="42">
        <v>4.2583333333333337</v>
      </c>
      <c r="N49" s="39">
        <f t="shared" si="12"/>
        <v>29.811866859623748</v>
      </c>
      <c r="O49" s="88">
        <f t="shared" si="13"/>
        <v>261.33330899354581</v>
      </c>
      <c r="R49" s="77"/>
      <c r="S49" s="18"/>
      <c r="T49" s="18"/>
    </row>
    <row r="50" spans="1:20" ht="16.5" customHeight="1" x14ac:dyDescent="0.2">
      <c r="A50" s="102">
        <v>45</v>
      </c>
      <c r="B50" s="102" t="s">
        <v>47</v>
      </c>
      <c r="C50" s="103">
        <v>6055</v>
      </c>
      <c r="D50" s="103">
        <v>36793</v>
      </c>
      <c r="E50" s="104">
        <f t="shared" si="7"/>
        <v>76.819194356784848</v>
      </c>
      <c r="F50" s="105">
        <v>37132.33</v>
      </c>
      <c r="G50" s="104">
        <f t="shared" si="8"/>
        <v>95.997422115509011</v>
      </c>
      <c r="H50" s="105">
        <v>24.400152986338199</v>
      </c>
      <c r="I50" s="104">
        <f t="shared" si="9"/>
        <v>51.730925244737037</v>
      </c>
      <c r="J50" s="106">
        <v>10</v>
      </c>
      <c r="K50" s="107">
        <f t="shared" si="10"/>
        <v>1.6515276630883566E-3</v>
      </c>
      <c r="L50" s="108">
        <f t="shared" si="11"/>
        <v>6.5226843143446871</v>
      </c>
      <c r="M50" s="109">
        <v>4.2833333333333323</v>
      </c>
      <c r="N50" s="104">
        <f t="shared" si="12"/>
        <v>30.246020260492028</v>
      </c>
      <c r="O50" s="110">
        <f t="shared" si="13"/>
        <v>261.31624629186757</v>
      </c>
      <c r="R50" s="77"/>
      <c r="S50" s="18"/>
      <c r="T50" s="18"/>
    </row>
    <row r="51" spans="1:20" ht="16.5" customHeight="1" x14ac:dyDescent="0.2">
      <c r="A51" s="102">
        <v>46</v>
      </c>
      <c r="B51" s="102" t="s">
        <v>45</v>
      </c>
      <c r="C51" s="103">
        <v>1859</v>
      </c>
      <c r="D51" s="103">
        <v>37046</v>
      </c>
      <c r="E51" s="104">
        <f t="shared" si="7"/>
        <v>76.525663634676079</v>
      </c>
      <c r="F51" s="105">
        <v>34580.879999999997</v>
      </c>
      <c r="G51" s="104">
        <f t="shared" si="8"/>
        <v>96.360466260550112</v>
      </c>
      <c r="H51" s="105">
        <v>20.7388476594578</v>
      </c>
      <c r="I51" s="104">
        <f t="shared" si="9"/>
        <v>40.893300414115515</v>
      </c>
      <c r="J51" s="106">
        <v>6</v>
      </c>
      <c r="K51" s="107">
        <f t="shared" si="10"/>
        <v>3.2275416890801506E-3</v>
      </c>
      <c r="L51" s="108">
        <f t="shared" si="11"/>
        <v>12.747128625074906</v>
      </c>
      <c r="M51" s="109">
        <v>4.4083333333333332</v>
      </c>
      <c r="N51" s="104">
        <f t="shared" si="12"/>
        <v>32.41678726483358</v>
      </c>
      <c r="O51" s="110">
        <f t="shared" si="13"/>
        <v>258.94334619925019</v>
      </c>
      <c r="R51" s="77"/>
      <c r="S51" s="18"/>
      <c r="T51" s="18"/>
    </row>
    <row r="52" spans="1:20" ht="16.5" customHeight="1" x14ac:dyDescent="0.2">
      <c r="A52" s="45">
        <v>47</v>
      </c>
      <c r="B52" s="45" t="s">
        <v>43</v>
      </c>
      <c r="C52" s="85">
        <v>9308</v>
      </c>
      <c r="D52" s="85">
        <v>31688</v>
      </c>
      <c r="E52" s="39">
        <f t="shared" si="7"/>
        <v>82.742017820679422</v>
      </c>
      <c r="F52" s="86">
        <v>27453.19</v>
      </c>
      <c r="G52" s="39">
        <f t="shared" si="8"/>
        <v>97.374660590114885</v>
      </c>
      <c r="H52" s="86">
        <v>16.8661256590661</v>
      </c>
      <c r="I52" s="39">
        <f t="shared" si="9"/>
        <v>29.429872929552054</v>
      </c>
      <c r="J52" s="87">
        <v>34</v>
      </c>
      <c r="K52" s="40">
        <f t="shared" si="10"/>
        <v>3.65277180919639E-3</v>
      </c>
      <c r="L52" s="41">
        <f t="shared" si="11"/>
        <v>14.426568755845947</v>
      </c>
      <c r="M52" s="42">
        <v>4.45</v>
      </c>
      <c r="N52" s="39">
        <f t="shared" si="12"/>
        <v>33.140376266280761</v>
      </c>
      <c r="O52" s="88">
        <f t="shared" si="13"/>
        <v>257.11349636247309</v>
      </c>
      <c r="R52" s="77"/>
      <c r="S52" s="18"/>
      <c r="T52" s="18"/>
    </row>
    <row r="53" spans="1:20" ht="16.5" customHeight="1" x14ac:dyDescent="0.2">
      <c r="A53" s="45">
        <v>48</v>
      </c>
      <c r="B53" s="45" t="s">
        <v>168</v>
      </c>
      <c r="C53" s="85">
        <v>12565</v>
      </c>
      <c r="D53" s="85">
        <v>35129</v>
      </c>
      <c r="E53" s="39">
        <f t="shared" si="7"/>
        <v>78.749767959903465</v>
      </c>
      <c r="F53" s="86">
        <v>47265.31</v>
      </c>
      <c r="G53" s="39">
        <f t="shared" si="8"/>
        <v>94.555607045325928</v>
      </c>
      <c r="H53" s="86">
        <v>18.702242213919401</v>
      </c>
      <c r="I53" s="39">
        <f t="shared" si="9"/>
        <v>34.864858703805517</v>
      </c>
      <c r="J53" s="87">
        <v>34.5</v>
      </c>
      <c r="K53" s="40">
        <f t="shared" si="10"/>
        <v>2.7457222443294867E-3</v>
      </c>
      <c r="L53" s="41">
        <f t="shared" si="11"/>
        <v>10.844189785561635</v>
      </c>
      <c r="M53" s="42">
        <v>4.5666666666666673</v>
      </c>
      <c r="N53" s="39">
        <f t="shared" si="12"/>
        <v>35.166425470332868</v>
      </c>
      <c r="O53" s="88">
        <f t="shared" si="13"/>
        <v>254.1808489649294</v>
      </c>
      <c r="R53" s="77"/>
      <c r="S53" s="18"/>
      <c r="T53" s="18"/>
    </row>
    <row r="54" spans="1:20" ht="16.5" customHeight="1" x14ac:dyDescent="0.2">
      <c r="A54" s="45">
        <v>49</v>
      </c>
      <c r="B54" s="45" t="s">
        <v>74</v>
      </c>
      <c r="C54" s="85">
        <v>1445</v>
      </c>
      <c r="D54" s="85">
        <v>36068</v>
      </c>
      <c r="E54" s="39">
        <f t="shared" si="7"/>
        <v>77.660339706701322</v>
      </c>
      <c r="F54" s="86">
        <v>57879.69</v>
      </c>
      <c r="G54" s="39">
        <f t="shared" si="8"/>
        <v>93.045293885263447</v>
      </c>
      <c r="H54" s="86">
        <v>21.8340794214722</v>
      </c>
      <c r="I54" s="39">
        <f t="shared" si="9"/>
        <v>44.135234609591684</v>
      </c>
      <c r="J54" s="87">
        <v>2</v>
      </c>
      <c r="K54" s="40">
        <f t="shared" si="10"/>
        <v>1.3840830449826989E-3</v>
      </c>
      <c r="L54" s="41">
        <f t="shared" si="11"/>
        <v>5.4664157125753743</v>
      </c>
      <c r="M54" s="42">
        <v>4.3916666666666666</v>
      </c>
      <c r="N54" s="39">
        <f t="shared" si="12"/>
        <v>32.127351664254704</v>
      </c>
      <c r="O54" s="88">
        <f t="shared" si="13"/>
        <v>252.43463557838658</v>
      </c>
      <c r="R54" s="77"/>
      <c r="S54" s="18"/>
      <c r="T54" s="18"/>
    </row>
    <row r="55" spans="1:20" ht="16.5" customHeight="1" x14ac:dyDescent="0.2">
      <c r="A55" s="102">
        <v>50</v>
      </c>
      <c r="B55" s="102" t="s">
        <v>14</v>
      </c>
      <c r="C55" s="103">
        <v>2593</v>
      </c>
      <c r="D55" s="103">
        <v>32338</v>
      </c>
      <c r="E55" s="104">
        <f t="shared" si="7"/>
        <v>81.987887506961201</v>
      </c>
      <c r="F55" s="105">
        <v>34342.92</v>
      </c>
      <c r="G55" s="104">
        <f t="shared" si="8"/>
        <v>96.394325432689087</v>
      </c>
      <c r="H55" s="105">
        <v>17.233714438065501</v>
      </c>
      <c r="I55" s="104">
        <f t="shared" si="9"/>
        <v>30.51795188584498</v>
      </c>
      <c r="J55" s="106">
        <v>8</v>
      </c>
      <c r="K55" s="107">
        <f t="shared" si="10"/>
        <v>3.0852294639413806E-3</v>
      </c>
      <c r="L55" s="108">
        <f t="shared" si="11"/>
        <v>12.185068576431032</v>
      </c>
      <c r="M55" s="109">
        <v>4.2833333333333332</v>
      </c>
      <c r="N55" s="104">
        <f t="shared" si="12"/>
        <v>30.246020260492045</v>
      </c>
      <c r="O55" s="110">
        <f t="shared" si="13"/>
        <v>251.33125366241836</v>
      </c>
      <c r="R55" s="77"/>
      <c r="S55" s="18"/>
      <c r="T55" s="18"/>
    </row>
    <row r="56" spans="1:20" ht="16.5" customHeight="1" x14ac:dyDescent="0.2">
      <c r="A56" s="45">
        <v>51</v>
      </c>
      <c r="B56" s="45" t="s">
        <v>139</v>
      </c>
      <c r="C56" s="85">
        <v>4184</v>
      </c>
      <c r="D56" s="85">
        <v>42670</v>
      </c>
      <c r="E56" s="39">
        <f t="shared" si="7"/>
        <v>70.000696120289589</v>
      </c>
      <c r="F56" s="86">
        <v>50133.83</v>
      </c>
      <c r="G56" s="39">
        <f t="shared" si="8"/>
        <v>94.147447218194955</v>
      </c>
      <c r="H56" s="86">
        <v>22.295386799759701</v>
      </c>
      <c r="I56" s="39">
        <f t="shared" si="9"/>
        <v>45.500724742515757</v>
      </c>
      <c r="J56" s="87">
        <v>6.5</v>
      </c>
      <c r="K56" s="40">
        <f t="shared" si="10"/>
        <v>1.5535372848948376E-3</v>
      </c>
      <c r="L56" s="41">
        <f t="shared" si="11"/>
        <v>6.1356727509995475</v>
      </c>
      <c r="M56" s="42">
        <v>4.5583333333333336</v>
      </c>
      <c r="N56" s="39">
        <f t="shared" si="12"/>
        <v>35.021707670043426</v>
      </c>
      <c r="O56" s="88">
        <f t="shared" si="13"/>
        <v>250.80624850204327</v>
      </c>
      <c r="R56" s="77"/>
      <c r="S56" s="18"/>
      <c r="T56" s="18"/>
    </row>
    <row r="57" spans="1:20" ht="16.5" customHeight="1" x14ac:dyDescent="0.2">
      <c r="A57" s="45">
        <v>52</v>
      </c>
      <c r="B57" s="45" t="s">
        <v>50</v>
      </c>
      <c r="C57" s="85">
        <v>30685</v>
      </c>
      <c r="D57" s="85">
        <v>37061</v>
      </c>
      <c r="E57" s="39">
        <f t="shared" si="7"/>
        <v>76.508260627436414</v>
      </c>
      <c r="F57" s="86">
        <v>44965.41</v>
      </c>
      <c r="G57" s="39">
        <f t="shared" si="8"/>
        <v>94.882858306052199</v>
      </c>
      <c r="H57" s="86">
        <v>23.1037759412905</v>
      </c>
      <c r="I57" s="39">
        <f t="shared" si="9"/>
        <v>47.893592162978557</v>
      </c>
      <c r="J57" s="87">
        <v>54.5</v>
      </c>
      <c r="K57" s="40">
        <f t="shared" si="10"/>
        <v>1.7761121068926185E-3</v>
      </c>
      <c r="L57" s="41">
        <f t="shared" si="11"/>
        <v>7.0147287502785112</v>
      </c>
      <c r="M57" s="42">
        <v>3.9416666666666664</v>
      </c>
      <c r="N57" s="39">
        <f t="shared" si="12"/>
        <v>24.312590448625183</v>
      </c>
      <c r="O57" s="88">
        <f t="shared" si="13"/>
        <v>250.61203029537086</v>
      </c>
      <c r="R57" s="77"/>
      <c r="S57" s="18"/>
      <c r="T57" s="18"/>
    </row>
    <row r="58" spans="1:20" ht="16.5" customHeight="1" x14ac:dyDescent="0.2">
      <c r="A58" s="45">
        <v>53</v>
      </c>
      <c r="B58" s="45" t="s">
        <v>46</v>
      </c>
      <c r="C58" s="85">
        <v>9444</v>
      </c>
      <c r="D58" s="85">
        <v>42972</v>
      </c>
      <c r="E58" s="39">
        <f t="shared" si="7"/>
        <v>69.650315574531277</v>
      </c>
      <c r="F58" s="86">
        <v>50327.14</v>
      </c>
      <c r="G58" s="39">
        <f t="shared" si="8"/>
        <v>94.119941265235695</v>
      </c>
      <c r="H58" s="86">
        <v>22.493845125644601</v>
      </c>
      <c r="I58" s="39">
        <f t="shared" si="9"/>
        <v>46.088170117437919</v>
      </c>
      <c r="J58" s="87">
        <v>23.5</v>
      </c>
      <c r="K58" s="40">
        <f t="shared" si="10"/>
        <v>2.4883523930537906E-3</v>
      </c>
      <c r="L58" s="41">
        <f t="shared" si="11"/>
        <v>9.8277113278154538</v>
      </c>
      <c r="M58" s="42">
        <v>4.2749999999999995</v>
      </c>
      <c r="N58" s="39">
        <f t="shared" si="12"/>
        <v>30.1013024602026</v>
      </c>
      <c r="O58" s="88">
        <f t="shared" si="13"/>
        <v>249.78744074522294</v>
      </c>
      <c r="R58" s="77"/>
      <c r="S58" s="18"/>
      <c r="T58" s="18"/>
    </row>
    <row r="59" spans="1:20" ht="16.5" customHeight="1" x14ac:dyDescent="0.2">
      <c r="A59" s="45">
        <v>54</v>
      </c>
      <c r="B59" s="89" t="s">
        <v>124</v>
      </c>
      <c r="C59" s="85">
        <v>3214</v>
      </c>
      <c r="D59" s="85">
        <v>28228</v>
      </c>
      <c r="E59" s="39">
        <f t="shared" si="7"/>
        <v>86.756311490625578</v>
      </c>
      <c r="F59" s="86">
        <v>34351.69</v>
      </c>
      <c r="G59" s="39">
        <f t="shared" si="8"/>
        <v>96.393077555148082</v>
      </c>
      <c r="H59" s="86">
        <v>21.2980883817491</v>
      </c>
      <c r="I59" s="39">
        <f t="shared" si="9"/>
        <v>42.548677553438395</v>
      </c>
      <c r="J59" s="87">
        <v>1.5</v>
      </c>
      <c r="K59" s="40">
        <f t="shared" si="10"/>
        <v>4.6670815183571873E-4</v>
      </c>
      <c r="L59" s="41">
        <f t="shared" si="11"/>
        <v>1.8432570094908409</v>
      </c>
      <c r="M59" s="42">
        <v>3.7749999999999999</v>
      </c>
      <c r="N59" s="39">
        <f t="shared" si="12"/>
        <v>21.418234442836471</v>
      </c>
      <c r="O59" s="88">
        <f t="shared" si="13"/>
        <v>248.95955805153935</v>
      </c>
      <c r="R59" s="77"/>
      <c r="S59" s="18"/>
      <c r="T59" s="18"/>
    </row>
    <row r="60" spans="1:20" ht="16.5" customHeight="1" x14ac:dyDescent="0.2">
      <c r="A60" s="45">
        <v>55</v>
      </c>
      <c r="B60" s="45" t="s">
        <v>38</v>
      </c>
      <c r="C60" s="85">
        <v>5088</v>
      </c>
      <c r="D60" s="85">
        <v>32886</v>
      </c>
      <c r="E60" s="39">
        <f t="shared" si="7"/>
        <v>81.352097642472614</v>
      </c>
      <c r="F60" s="86">
        <v>31227.61</v>
      </c>
      <c r="G60" s="39">
        <f t="shared" si="8"/>
        <v>96.837600846860639</v>
      </c>
      <c r="H60" s="86">
        <v>16.894286093593202</v>
      </c>
      <c r="I60" s="39">
        <f t="shared" si="9"/>
        <v>29.513229054546976</v>
      </c>
      <c r="J60" s="87">
        <v>14.5</v>
      </c>
      <c r="K60" s="40">
        <f t="shared" si="10"/>
        <v>2.8498427672955973E-3</v>
      </c>
      <c r="L60" s="41">
        <f t="shared" si="11"/>
        <v>11.255412265893822</v>
      </c>
      <c r="M60" s="42">
        <v>4.2583333333333337</v>
      </c>
      <c r="N60" s="39">
        <f t="shared" si="12"/>
        <v>29.811866859623748</v>
      </c>
      <c r="O60" s="88">
        <f t="shared" si="13"/>
        <v>248.77020666939779</v>
      </c>
      <c r="R60" s="77"/>
      <c r="S60" s="18"/>
      <c r="T60" s="18"/>
    </row>
    <row r="61" spans="1:20" ht="16.5" customHeight="1" x14ac:dyDescent="0.2">
      <c r="A61" s="102">
        <v>56</v>
      </c>
      <c r="B61" s="102" t="s">
        <v>48</v>
      </c>
      <c r="C61" s="103">
        <v>4259</v>
      </c>
      <c r="D61" s="103">
        <v>38310</v>
      </c>
      <c r="E61" s="104">
        <f t="shared" si="7"/>
        <v>75.059170224614817</v>
      </c>
      <c r="F61" s="105">
        <v>35516.28</v>
      </c>
      <c r="G61" s="104">
        <f t="shared" si="8"/>
        <v>96.227368808798587</v>
      </c>
      <c r="H61" s="105">
        <v>23.583793581576899</v>
      </c>
      <c r="I61" s="104">
        <f t="shared" si="9"/>
        <v>49.314465494495217</v>
      </c>
      <c r="J61" s="106">
        <v>4.5</v>
      </c>
      <c r="K61" s="107">
        <f t="shared" si="10"/>
        <v>1.0565860530640995E-3</v>
      </c>
      <c r="L61" s="108">
        <f t="shared" si="11"/>
        <v>4.1729711400588609</v>
      </c>
      <c r="M61" s="109">
        <v>3.8916666666666662</v>
      </c>
      <c r="N61" s="104">
        <f t="shared" si="12"/>
        <v>23.444283646888564</v>
      </c>
      <c r="O61" s="110">
        <f t="shared" si="13"/>
        <v>248.21825931485603</v>
      </c>
      <c r="R61" s="77"/>
      <c r="S61" s="18"/>
      <c r="T61" s="18"/>
    </row>
    <row r="62" spans="1:20" ht="16.5" customHeight="1" x14ac:dyDescent="0.2">
      <c r="A62" s="45">
        <v>57</v>
      </c>
      <c r="B62" s="45" t="s">
        <v>105</v>
      </c>
      <c r="C62" s="85">
        <v>7309</v>
      </c>
      <c r="D62" s="85">
        <v>37632</v>
      </c>
      <c r="E62" s="39">
        <f t="shared" si="7"/>
        <v>75.845786151847037</v>
      </c>
      <c r="F62" s="86">
        <v>42209.32</v>
      </c>
      <c r="G62" s="39">
        <f t="shared" si="8"/>
        <v>95.275020542312504</v>
      </c>
      <c r="H62" s="86">
        <v>19.790729880752501</v>
      </c>
      <c r="I62" s="39">
        <f t="shared" si="9"/>
        <v>38.086830080868175</v>
      </c>
      <c r="J62" s="87">
        <v>9.5</v>
      </c>
      <c r="K62" s="40">
        <f t="shared" si="10"/>
        <v>1.2997674100424135E-3</v>
      </c>
      <c r="L62" s="41">
        <f t="shared" si="11"/>
        <v>5.1334123474058329</v>
      </c>
      <c r="M62" s="42">
        <v>4.3833333333333329</v>
      </c>
      <c r="N62" s="39">
        <f t="shared" si="12"/>
        <v>31.982633863965265</v>
      </c>
      <c r="O62" s="88">
        <f t="shared" si="13"/>
        <v>246.32368298639881</v>
      </c>
      <c r="R62" s="77"/>
      <c r="S62" s="18"/>
      <c r="T62" s="18"/>
    </row>
    <row r="63" spans="1:20" ht="16.5" customHeight="1" x14ac:dyDescent="0.2">
      <c r="A63" s="45">
        <v>58</v>
      </c>
      <c r="B63" s="45" t="s">
        <v>63</v>
      </c>
      <c r="C63" s="85">
        <v>2622</v>
      </c>
      <c r="D63" s="85">
        <v>34748</v>
      </c>
      <c r="E63" s="39">
        <f t="shared" si="7"/>
        <v>79.191804343790608</v>
      </c>
      <c r="F63" s="86">
        <v>36985.47</v>
      </c>
      <c r="G63" s="39">
        <f t="shared" si="8"/>
        <v>96.018318728470561</v>
      </c>
      <c r="H63" s="86">
        <v>20.335324413232399</v>
      </c>
      <c r="I63" s="39">
        <f t="shared" si="9"/>
        <v>39.698853854054484</v>
      </c>
      <c r="J63" s="87">
        <v>4</v>
      </c>
      <c r="K63" s="40">
        <f t="shared" si="10"/>
        <v>1.5255530129672007E-3</v>
      </c>
      <c r="L63" s="41">
        <f t="shared" si="11"/>
        <v>6.0251492789255661</v>
      </c>
      <c r="M63" s="42">
        <v>3.9500000000000006</v>
      </c>
      <c r="N63" s="39">
        <f t="shared" si="12"/>
        <v>24.457308248914632</v>
      </c>
      <c r="O63" s="88">
        <f t="shared" si="13"/>
        <v>245.39143445415587</v>
      </c>
      <c r="R63" s="77"/>
      <c r="S63" s="18"/>
      <c r="T63" s="18"/>
    </row>
    <row r="64" spans="1:20" ht="16.5" customHeight="1" x14ac:dyDescent="0.2">
      <c r="A64" s="45">
        <v>59</v>
      </c>
      <c r="B64" s="45" t="s">
        <v>133</v>
      </c>
      <c r="C64" s="85">
        <v>4748</v>
      </c>
      <c r="D64" s="85">
        <v>33891</v>
      </c>
      <c r="E64" s="39">
        <f t="shared" si="7"/>
        <v>80.186096157416003</v>
      </c>
      <c r="F64" s="86">
        <v>38123.06</v>
      </c>
      <c r="G64" s="39">
        <f t="shared" si="8"/>
        <v>95.856451794390992</v>
      </c>
      <c r="H64" s="86">
        <v>16.569356061959201</v>
      </c>
      <c r="I64" s="39">
        <f t="shared" si="9"/>
        <v>28.551421867039963</v>
      </c>
      <c r="J64" s="87">
        <v>9.5</v>
      </c>
      <c r="K64" s="40">
        <f t="shared" si="10"/>
        <v>2.0008424599831506E-3</v>
      </c>
      <c r="L64" s="41">
        <f t="shared" si="11"/>
        <v>7.9022979880347997</v>
      </c>
      <c r="M64" s="42">
        <v>4.3833333333333337</v>
      </c>
      <c r="N64" s="39">
        <f t="shared" si="12"/>
        <v>31.982633863965283</v>
      </c>
      <c r="O64" s="88">
        <f t="shared" si="13"/>
        <v>244.47890167084705</v>
      </c>
      <c r="P64" s="74"/>
      <c r="R64" s="77"/>
      <c r="S64" s="18"/>
      <c r="T64" s="18"/>
    </row>
    <row r="65" spans="1:20" ht="16.5" customHeight="1" x14ac:dyDescent="0.2">
      <c r="A65" s="45">
        <v>60</v>
      </c>
      <c r="B65" s="45" t="s">
        <v>107</v>
      </c>
      <c r="C65" s="85">
        <v>4342</v>
      </c>
      <c r="D65" s="85">
        <v>35867</v>
      </c>
      <c r="E65" s="39">
        <f t="shared" si="7"/>
        <v>77.893540003712644</v>
      </c>
      <c r="F65" s="86">
        <v>40940.35</v>
      </c>
      <c r="G65" s="39">
        <f t="shared" si="8"/>
        <v>95.455581450318846</v>
      </c>
      <c r="H65" s="86">
        <v>14.1595365060119</v>
      </c>
      <c r="I65" s="39">
        <f t="shared" si="9"/>
        <v>21.418249972003157</v>
      </c>
      <c r="J65" s="87">
        <v>10.5</v>
      </c>
      <c r="K65" s="40">
        <f t="shared" si="10"/>
        <v>2.4182404421925381E-3</v>
      </c>
      <c r="L65" s="41">
        <f t="shared" si="11"/>
        <v>9.5508052048652559</v>
      </c>
      <c r="M65" s="42">
        <v>4.8500000000000005</v>
      </c>
      <c r="N65" s="39">
        <f t="shared" si="12"/>
        <v>40.086830680173676</v>
      </c>
      <c r="O65" s="88">
        <f t="shared" si="13"/>
        <v>244.4050073110736</v>
      </c>
      <c r="R65" s="77"/>
      <c r="S65" s="18"/>
      <c r="T65" s="18"/>
    </row>
    <row r="66" spans="1:20" ht="16.5" customHeight="1" x14ac:dyDescent="0.2">
      <c r="A66" s="45">
        <v>61</v>
      </c>
      <c r="B66" s="45" t="s">
        <v>106</v>
      </c>
      <c r="C66" s="85">
        <v>15121</v>
      </c>
      <c r="D66" s="85">
        <v>39246</v>
      </c>
      <c r="E66" s="39">
        <f t="shared" si="7"/>
        <v>73.973222572860593</v>
      </c>
      <c r="F66" s="86">
        <v>39363.46</v>
      </c>
      <c r="G66" s="39">
        <f t="shared" si="8"/>
        <v>95.679956092923589</v>
      </c>
      <c r="H66" s="86">
        <v>21.241380660716199</v>
      </c>
      <c r="I66" s="39">
        <f t="shared" si="9"/>
        <v>42.380820204573752</v>
      </c>
      <c r="J66" s="87">
        <v>44</v>
      </c>
      <c r="K66" s="40">
        <f t="shared" si="10"/>
        <v>2.9098604589643542E-3</v>
      </c>
      <c r="L66" s="41">
        <f t="shared" si="11"/>
        <v>11.492451260020578</v>
      </c>
      <c r="M66" s="42">
        <v>3.7166666666666668</v>
      </c>
      <c r="N66" s="39">
        <f t="shared" si="12"/>
        <v>20.405209840810425</v>
      </c>
      <c r="O66" s="88">
        <f t="shared" si="13"/>
        <v>243.93165997118894</v>
      </c>
      <c r="R66" s="77"/>
      <c r="S66" s="18"/>
      <c r="T66" s="18"/>
    </row>
    <row r="67" spans="1:20" ht="16.5" customHeight="1" x14ac:dyDescent="0.2">
      <c r="A67" s="45">
        <v>62</v>
      </c>
      <c r="B67" s="45" t="s">
        <v>160</v>
      </c>
      <c r="C67" s="85">
        <v>22046</v>
      </c>
      <c r="D67" s="85">
        <v>37140</v>
      </c>
      <c r="E67" s="39">
        <f t="shared" si="7"/>
        <v>76.416604789307598</v>
      </c>
      <c r="F67" s="86">
        <v>40172.76</v>
      </c>
      <c r="G67" s="39">
        <f t="shared" si="8"/>
        <v>95.564801327366055</v>
      </c>
      <c r="H67" s="86">
        <v>20.444394807652699</v>
      </c>
      <c r="I67" s="39">
        <f t="shared" si="9"/>
        <v>40.021707019611782</v>
      </c>
      <c r="J67" s="87">
        <v>40.5</v>
      </c>
      <c r="K67" s="40">
        <f t="shared" si="10"/>
        <v>1.8370679488342557E-3</v>
      </c>
      <c r="L67" s="41">
        <f t="shared" si="11"/>
        <v>7.2554729551662973</v>
      </c>
      <c r="M67" s="42">
        <v>3.9083333333333328</v>
      </c>
      <c r="N67" s="39">
        <f t="shared" si="12"/>
        <v>23.733719247467434</v>
      </c>
      <c r="O67" s="88">
        <f t="shared" si="13"/>
        <v>242.99230533891915</v>
      </c>
      <c r="R67" s="77"/>
      <c r="S67" s="18"/>
      <c r="T67" s="18"/>
    </row>
    <row r="68" spans="1:20" ht="16.5" customHeight="1" x14ac:dyDescent="0.2">
      <c r="A68" s="45">
        <v>63</v>
      </c>
      <c r="B68" s="45" t="s">
        <v>79</v>
      </c>
      <c r="C68" s="85">
        <v>83784</v>
      </c>
      <c r="D68" s="85">
        <v>31411</v>
      </c>
      <c r="E68" s="39">
        <f t="shared" si="7"/>
        <v>83.063393354371641</v>
      </c>
      <c r="F68" s="86">
        <v>36783.129999999997</v>
      </c>
      <c r="G68" s="39">
        <f t="shared" si="8"/>
        <v>96.047109554200091</v>
      </c>
      <c r="H68" s="86">
        <v>18.6969961165447</v>
      </c>
      <c r="I68" s="39">
        <f t="shared" si="9"/>
        <v>34.849330024797375</v>
      </c>
      <c r="J68" s="87">
        <v>191</v>
      </c>
      <c r="K68" s="40">
        <f t="shared" si="10"/>
        <v>2.2796715363315192E-3</v>
      </c>
      <c r="L68" s="41">
        <f t="shared" si="11"/>
        <v>9.0035293408779768</v>
      </c>
      <c r="M68" s="42">
        <v>3.6333333333333342</v>
      </c>
      <c r="N68" s="39">
        <f t="shared" si="12"/>
        <v>18.958031837916085</v>
      </c>
      <c r="O68" s="88">
        <f t="shared" si="13"/>
        <v>241.92139411216317</v>
      </c>
      <c r="P68" s="74"/>
      <c r="R68" s="77"/>
      <c r="S68" s="18"/>
      <c r="T68" s="18"/>
    </row>
    <row r="69" spans="1:20" ht="16.5" customHeight="1" x14ac:dyDescent="0.2">
      <c r="A69" s="45">
        <v>64</v>
      </c>
      <c r="B69" s="45" t="s">
        <v>169</v>
      </c>
      <c r="C69" s="85">
        <v>16716</v>
      </c>
      <c r="D69" s="85">
        <v>35288</v>
      </c>
      <c r="E69" s="39">
        <f t="shared" si="7"/>
        <v>78.565296083163176</v>
      </c>
      <c r="F69" s="86">
        <v>37086.47</v>
      </c>
      <c r="G69" s="39">
        <f t="shared" si="8"/>
        <v>96.003947504794155</v>
      </c>
      <c r="H69" s="86">
        <v>19.095965472064499</v>
      </c>
      <c r="I69" s="39">
        <f t="shared" si="9"/>
        <v>36.03029686804139</v>
      </c>
      <c r="J69" s="87">
        <v>17.5</v>
      </c>
      <c r="K69" s="40">
        <f t="shared" si="10"/>
        <v>1.0469011725293131E-3</v>
      </c>
      <c r="L69" s="41">
        <f t="shared" si="11"/>
        <v>4.1347208462476006</v>
      </c>
      <c r="M69" s="42">
        <v>4.0750000000000002</v>
      </c>
      <c r="N69" s="39">
        <f t="shared" si="12"/>
        <v>26.628075253256156</v>
      </c>
      <c r="O69" s="88">
        <f t="shared" si="13"/>
        <v>241.36233655550245</v>
      </c>
    </row>
    <row r="70" spans="1:20" ht="16.5" customHeight="1" x14ac:dyDescent="0.2">
      <c r="A70" s="45">
        <v>65</v>
      </c>
      <c r="B70" s="45" t="s">
        <v>40</v>
      </c>
      <c r="C70" s="85">
        <v>16192</v>
      </c>
      <c r="D70" s="85">
        <v>38875</v>
      </c>
      <c r="E70" s="39">
        <f t="shared" ref="E70:E101" si="14">SUM(100-(((D70-$D$2)/$D$3)*100))</f>
        <v>74.403656951921292</v>
      </c>
      <c r="F70" s="86">
        <v>39238.5</v>
      </c>
      <c r="G70" s="39">
        <f t="shared" ref="G70:G101" si="15">SUM(100-(((F70-$F$2)/$F$3)*100))</f>
        <v>95.697736569266198</v>
      </c>
      <c r="H70" s="86">
        <v>21.914263261040599</v>
      </c>
      <c r="I70" s="39">
        <f t="shared" ref="I70:I101" si="16">SUM((H70-$H$2)/$H$3)*100</f>
        <v>44.372582302050176</v>
      </c>
      <c r="J70" s="87">
        <v>21.5</v>
      </c>
      <c r="K70" s="40">
        <f t="shared" ref="K70:K101" si="17">SUM(J70/C70)</f>
        <v>1.3278162055335968E-3</v>
      </c>
      <c r="L70" s="41">
        <f t="shared" ref="L70:L101" si="18">SUM((K70-$K$2)/$K$3)*100</f>
        <v>5.2441906543489205</v>
      </c>
      <c r="M70" s="42">
        <v>3.6750000000000003</v>
      </c>
      <c r="N70" s="39">
        <f t="shared" ref="N70:N101" si="19">SUM((M70-$M$2)/$M$3)*100</f>
        <v>19.681620839363251</v>
      </c>
      <c r="O70" s="88">
        <f t="shared" ref="O70:O101" si="20">SUM(E70+G70+I70+L70+N70)</f>
        <v>239.39978731694987</v>
      </c>
      <c r="R70" s="77"/>
      <c r="S70" s="18"/>
      <c r="T70" s="18"/>
    </row>
    <row r="71" spans="1:20" ht="16.5" customHeight="1" x14ac:dyDescent="0.2">
      <c r="A71" s="45">
        <v>66</v>
      </c>
      <c r="B71" s="45" t="s">
        <v>114</v>
      </c>
      <c r="C71" s="85">
        <v>4424</v>
      </c>
      <c r="D71" s="85">
        <v>42714</v>
      </c>
      <c r="E71" s="39">
        <f t="shared" si="14"/>
        <v>69.949647299053282</v>
      </c>
      <c r="F71" s="86">
        <v>54653.06</v>
      </c>
      <c r="G71" s="39">
        <f t="shared" si="15"/>
        <v>93.504408949134572</v>
      </c>
      <c r="H71" s="86">
        <v>23.625292736356698</v>
      </c>
      <c r="I71" s="39">
        <f t="shared" si="16"/>
        <v>49.43730481821656</v>
      </c>
      <c r="J71" s="87">
        <v>4</v>
      </c>
      <c r="K71" s="40">
        <f t="shared" si="17"/>
        <v>9.0415913200723324E-4</v>
      </c>
      <c r="L71" s="41">
        <f t="shared" si="18"/>
        <v>3.5709632480431361</v>
      </c>
      <c r="M71" s="42">
        <v>3.8416666666666672</v>
      </c>
      <c r="N71" s="39">
        <f t="shared" si="19"/>
        <v>22.575976845151967</v>
      </c>
      <c r="O71" s="88">
        <f t="shared" si="20"/>
        <v>239.03830115959948</v>
      </c>
      <c r="R71" s="77"/>
      <c r="S71" s="18"/>
      <c r="T71" s="18"/>
    </row>
    <row r="72" spans="1:20" ht="16.5" customHeight="1" x14ac:dyDescent="0.2">
      <c r="A72" s="45">
        <v>67</v>
      </c>
      <c r="B72" s="45" t="s">
        <v>77</v>
      </c>
      <c r="C72" s="85">
        <v>12419</v>
      </c>
      <c r="D72" s="85">
        <v>40129</v>
      </c>
      <c r="E72" s="39">
        <f t="shared" si="14"/>
        <v>72.948765546686474</v>
      </c>
      <c r="F72" s="86">
        <v>43223.78</v>
      </c>
      <c r="G72" s="39">
        <f t="shared" si="15"/>
        <v>95.130673695077235</v>
      </c>
      <c r="H72" s="86">
        <v>20.7706172293653</v>
      </c>
      <c r="I72" s="39">
        <f t="shared" si="16"/>
        <v>40.987339738604476</v>
      </c>
      <c r="J72" s="87">
        <v>25.5</v>
      </c>
      <c r="K72" s="40">
        <f t="shared" si="17"/>
        <v>2.053305419115871E-3</v>
      </c>
      <c r="L72" s="41">
        <f t="shared" si="18"/>
        <v>8.1094996766696656</v>
      </c>
      <c r="M72" s="42">
        <v>3.7666666666666671</v>
      </c>
      <c r="N72" s="39">
        <f t="shared" si="19"/>
        <v>21.273516642547044</v>
      </c>
      <c r="O72" s="88">
        <f t="shared" si="20"/>
        <v>238.44979529958488</v>
      </c>
      <c r="R72" s="77"/>
      <c r="S72" s="18"/>
      <c r="T72" s="18"/>
    </row>
    <row r="73" spans="1:20" ht="16.5" customHeight="1" x14ac:dyDescent="0.2">
      <c r="A73" s="45">
        <v>68</v>
      </c>
      <c r="B73" s="89" t="s">
        <v>149</v>
      </c>
      <c r="C73" s="85">
        <v>25823</v>
      </c>
      <c r="D73" s="85">
        <v>44569</v>
      </c>
      <c r="E73" s="39">
        <f t="shared" si="14"/>
        <v>67.797475403749772</v>
      </c>
      <c r="F73" s="86">
        <v>61877.13</v>
      </c>
      <c r="G73" s="39">
        <f t="shared" si="15"/>
        <v>92.476500772659591</v>
      </c>
      <c r="H73" s="86">
        <v>24.208840087831501</v>
      </c>
      <c r="I73" s="39">
        <f t="shared" si="16"/>
        <v>51.164630649186059</v>
      </c>
      <c r="J73" s="87">
        <v>21</v>
      </c>
      <c r="K73" s="40">
        <f t="shared" si="17"/>
        <v>8.1322851721333698E-4</v>
      </c>
      <c r="L73" s="41">
        <f t="shared" si="18"/>
        <v>3.211834116835762</v>
      </c>
      <c r="M73" s="42">
        <v>3.8833333333333329</v>
      </c>
      <c r="N73" s="39">
        <f t="shared" si="19"/>
        <v>23.299565846599126</v>
      </c>
      <c r="O73" s="88">
        <f t="shared" si="20"/>
        <v>237.95000678903031</v>
      </c>
      <c r="R73" s="77"/>
      <c r="S73" s="18"/>
      <c r="T73" s="18"/>
    </row>
    <row r="74" spans="1:20" ht="16.5" customHeight="1" x14ac:dyDescent="0.2">
      <c r="A74" s="45">
        <v>69</v>
      </c>
      <c r="B74" s="45" t="s">
        <v>156</v>
      </c>
      <c r="C74" s="85">
        <v>45074</v>
      </c>
      <c r="D74" s="85">
        <v>37009</v>
      </c>
      <c r="E74" s="39">
        <f t="shared" si="14"/>
        <v>76.568591052533876</v>
      </c>
      <c r="F74" s="86">
        <v>47900.02</v>
      </c>
      <c r="G74" s="39">
        <f t="shared" si="15"/>
        <v>94.465294576220501</v>
      </c>
      <c r="H74" s="86">
        <v>19.146483079181198</v>
      </c>
      <c r="I74" s="39">
        <f t="shared" si="16"/>
        <v>36.17983120740719</v>
      </c>
      <c r="J74" s="87">
        <v>66</v>
      </c>
      <c r="K74" s="40">
        <f t="shared" si="17"/>
        <v>1.4642587744597773E-3</v>
      </c>
      <c r="L74" s="41">
        <f t="shared" si="18"/>
        <v>5.7830685817579264</v>
      </c>
      <c r="M74" s="42">
        <v>3.9416666666666664</v>
      </c>
      <c r="N74" s="39">
        <f t="shared" si="19"/>
        <v>24.312590448625183</v>
      </c>
      <c r="O74" s="88">
        <f t="shared" si="20"/>
        <v>237.30937586654466</v>
      </c>
      <c r="R74" s="77"/>
      <c r="S74" s="18"/>
      <c r="T74" s="18"/>
    </row>
    <row r="75" spans="1:20" ht="16.5" customHeight="1" x14ac:dyDescent="0.2">
      <c r="A75" s="45">
        <v>70</v>
      </c>
      <c r="B75" s="45" t="s">
        <v>55</v>
      </c>
      <c r="C75" s="85">
        <v>3272</v>
      </c>
      <c r="D75" s="85">
        <v>39872</v>
      </c>
      <c r="E75" s="39">
        <f t="shared" si="14"/>
        <v>73.246937070725821</v>
      </c>
      <c r="F75" s="86">
        <v>44870.95</v>
      </c>
      <c r="G75" s="39">
        <f t="shared" si="15"/>
        <v>94.896298957423213</v>
      </c>
      <c r="H75" s="86">
        <v>21.218176119958802</v>
      </c>
      <c r="I75" s="39">
        <f t="shared" si="16"/>
        <v>42.31213374314995</v>
      </c>
      <c r="J75" s="87">
        <v>1.5</v>
      </c>
      <c r="K75" s="40">
        <f t="shared" si="17"/>
        <v>4.5843520782396088E-4</v>
      </c>
      <c r="L75" s="41">
        <f t="shared" si="18"/>
        <v>1.8105831382957098</v>
      </c>
      <c r="M75" s="42">
        <v>3.9500000000000006</v>
      </c>
      <c r="N75" s="39">
        <f t="shared" si="19"/>
        <v>24.457308248914632</v>
      </c>
      <c r="O75" s="88">
        <f t="shared" si="20"/>
        <v>236.72326115850933</v>
      </c>
      <c r="R75" s="77"/>
      <c r="S75" s="18"/>
      <c r="T75" s="18"/>
    </row>
    <row r="76" spans="1:20" ht="16.5" customHeight="1" x14ac:dyDescent="0.2">
      <c r="A76" s="45">
        <v>71</v>
      </c>
      <c r="B76" s="45" t="s">
        <v>155</v>
      </c>
      <c r="C76" s="85">
        <v>846</v>
      </c>
      <c r="D76" s="85">
        <v>37043</v>
      </c>
      <c r="E76" s="39">
        <f t="shared" si="14"/>
        <v>76.529144236124012</v>
      </c>
      <c r="F76" s="86">
        <v>54576.99</v>
      </c>
      <c r="G76" s="39">
        <f t="shared" si="15"/>
        <v>93.515232899481745</v>
      </c>
      <c r="H76" s="86">
        <v>20.269317711599601</v>
      </c>
      <c r="I76" s="39">
        <f t="shared" si="16"/>
        <v>39.503471113546318</v>
      </c>
      <c r="J76" s="87">
        <v>0</v>
      </c>
      <c r="K76" s="40">
        <f t="shared" si="17"/>
        <v>0</v>
      </c>
      <c r="L76" s="41">
        <f t="shared" si="18"/>
        <v>0</v>
      </c>
      <c r="M76" s="42">
        <v>4.083333333333333</v>
      </c>
      <c r="N76" s="39">
        <f t="shared" si="19"/>
        <v>26.772793053545584</v>
      </c>
      <c r="O76" s="88">
        <f t="shared" si="20"/>
        <v>236.32064130269765</v>
      </c>
      <c r="R76" s="77"/>
      <c r="S76" s="18"/>
      <c r="T76" s="18"/>
    </row>
    <row r="77" spans="1:20" ht="16.5" customHeight="1" x14ac:dyDescent="0.2">
      <c r="A77" s="45">
        <v>72</v>
      </c>
      <c r="B77" s="45" t="s">
        <v>148</v>
      </c>
      <c r="C77" s="85">
        <v>43815</v>
      </c>
      <c r="D77" s="85">
        <v>39082</v>
      </c>
      <c r="E77" s="39">
        <f t="shared" si="14"/>
        <v>74.163495452014104</v>
      </c>
      <c r="F77" s="86">
        <v>47160.23</v>
      </c>
      <c r="G77" s="39">
        <f t="shared" si="15"/>
        <v>94.570558809523121</v>
      </c>
      <c r="H77" s="86">
        <v>19.666427513673199</v>
      </c>
      <c r="I77" s="39">
        <f t="shared" si="16"/>
        <v>37.718889606176461</v>
      </c>
      <c r="J77" s="87">
        <v>81.5</v>
      </c>
      <c r="K77" s="40">
        <f t="shared" si="17"/>
        <v>1.8600935752596142E-3</v>
      </c>
      <c r="L77" s="41">
        <f t="shared" si="18"/>
        <v>7.3464123294616046</v>
      </c>
      <c r="M77" s="42">
        <v>3.8249999999999997</v>
      </c>
      <c r="N77" s="39">
        <f t="shared" si="19"/>
        <v>22.286541244573083</v>
      </c>
      <c r="O77" s="88">
        <f t="shared" si="20"/>
        <v>236.08589744174833</v>
      </c>
      <c r="R77" s="77"/>
      <c r="S77" s="18"/>
      <c r="T77" s="18"/>
    </row>
    <row r="78" spans="1:20" ht="16.5" customHeight="1" x14ac:dyDescent="0.2">
      <c r="A78" s="45">
        <v>73</v>
      </c>
      <c r="B78" s="89" t="s">
        <v>125</v>
      </c>
      <c r="C78" s="85">
        <v>23909</v>
      </c>
      <c r="D78" s="85">
        <v>38742</v>
      </c>
      <c r="E78" s="39">
        <f t="shared" si="14"/>
        <v>74.557963616112858</v>
      </c>
      <c r="F78" s="86">
        <v>62699.83</v>
      </c>
      <c r="G78" s="39">
        <f t="shared" si="15"/>
        <v>92.359439329901434</v>
      </c>
      <c r="H78" s="86">
        <v>19.864943005702202</v>
      </c>
      <c r="I78" s="39">
        <f t="shared" si="16"/>
        <v>38.306504195399945</v>
      </c>
      <c r="J78" s="87">
        <v>30</v>
      </c>
      <c r="K78" s="40">
        <f t="shared" si="17"/>
        <v>1.2547576226525576E-3</v>
      </c>
      <c r="L78" s="41">
        <f t="shared" si="18"/>
        <v>4.9556468513978524</v>
      </c>
      <c r="M78" s="42">
        <v>4.0333333333333323</v>
      </c>
      <c r="N78" s="39">
        <f t="shared" si="19"/>
        <v>25.904486251808962</v>
      </c>
      <c r="O78" s="88">
        <f t="shared" si="20"/>
        <v>236.08404024462106</v>
      </c>
      <c r="R78" s="77"/>
      <c r="S78" s="18"/>
      <c r="T78" s="18"/>
    </row>
    <row r="79" spans="1:20" ht="16.5" customHeight="1" x14ac:dyDescent="0.2">
      <c r="A79" s="45">
        <v>74</v>
      </c>
      <c r="B79" s="45" t="s">
        <v>102</v>
      </c>
      <c r="C79" s="85">
        <v>9564</v>
      </c>
      <c r="D79" s="85">
        <v>41921</v>
      </c>
      <c r="E79" s="39">
        <f t="shared" si="14"/>
        <v>70.869686281789498</v>
      </c>
      <c r="F79" s="86">
        <v>47346.22</v>
      </c>
      <c r="G79" s="39">
        <f t="shared" si="15"/>
        <v>94.544094414557037</v>
      </c>
      <c r="H79" s="86">
        <v>25.206754617641302</v>
      </c>
      <c r="I79" s="39">
        <f t="shared" si="16"/>
        <v>54.118501556292188</v>
      </c>
      <c r="J79" s="87">
        <v>5</v>
      </c>
      <c r="K79" s="40">
        <f t="shared" si="17"/>
        <v>5.2279381012128822E-4</v>
      </c>
      <c r="L79" s="41">
        <f t="shared" si="18"/>
        <v>2.0647664953658036</v>
      </c>
      <c r="M79" s="42">
        <v>3.375</v>
      </c>
      <c r="N79" s="39">
        <f t="shared" si="19"/>
        <v>14.471780028943565</v>
      </c>
      <c r="O79" s="88">
        <f t="shared" si="20"/>
        <v>236.06882877694807</v>
      </c>
      <c r="R79" s="77"/>
      <c r="S79" s="18"/>
      <c r="T79" s="18"/>
    </row>
    <row r="80" spans="1:20" ht="16.5" customHeight="1" x14ac:dyDescent="0.2">
      <c r="A80" s="45">
        <v>75</v>
      </c>
      <c r="B80" s="45" t="s">
        <v>146</v>
      </c>
      <c r="C80" s="85">
        <v>11303</v>
      </c>
      <c r="D80" s="85">
        <v>33445</v>
      </c>
      <c r="E80" s="39">
        <f t="shared" si="14"/>
        <v>80.703545572674955</v>
      </c>
      <c r="F80" s="86">
        <v>34492.86</v>
      </c>
      <c r="G80" s="39">
        <f t="shared" si="15"/>
        <v>96.37299056855008</v>
      </c>
      <c r="H80" s="86">
        <v>16.3103974642498</v>
      </c>
      <c r="I80" s="39">
        <f t="shared" si="16"/>
        <v>27.784893026073398</v>
      </c>
      <c r="J80" s="87">
        <v>16</v>
      </c>
      <c r="K80" s="40">
        <f t="shared" si="17"/>
        <v>1.4155533929045387E-3</v>
      </c>
      <c r="L80" s="41">
        <f t="shared" si="18"/>
        <v>5.5907073907255898</v>
      </c>
      <c r="M80" s="42">
        <v>4</v>
      </c>
      <c r="N80" s="39">
        <f t="shared" si="19"/>
        <v>25.325615050651233</v>
      </c>
      <c r="O80" s="88">
        <f t="shared" si="20"/>
        <v>235.77775160867526</v>
      </c>
      <c r="R80" s="77"/>
      <c r="S80" s="18"/>
      <c r="T80" s="18"/>
    </row>
    <row r="81" spans="1:20" ht="16.5" customHeight="1" x14ac:dyDescent="0.2">
      <c r="A81" s="102">
        <v>76</v>
      </c>
      <c r="B81" s="111" t="s">
        <v>97</v>
      </c>
      <c r="C81" s="103">
        <v>40167</v>
      </c>
      <c r="D81" s="103">
        <v>34353</v>
      </c>
      <c r="E81" s="104">
        <f t="shared" si="14"/>
        <v>79.650083534434756</v>
      </c>
      <c r="F81" s="105">
        <v>45130.78</v>
      </c>
      <c r="G81" s="104">
        <f t="shared" si="15"/>
        <v>94.859327917345595</v>
      </c>
      <c r="H81" s="105">
        <v>14.3613788544386</v>
      </c>
      <c r="I81" s="104">
        <f t="shared" si="16"/>
        <v>22.015712202514262</v>
      </c>
      <c r="J81" s="106">
        <v>133</v>
      </c>
      <c r="K81" s="107">
        <f t="shared" si="17"/>
        <v>3.3111758408643911E-3</v>
      </c>
      <c r="L81" s="108">
        <f t="shared" si="18"/>
        <v>13.077440482501784</v>
      </c>
      <c r="M81" s="109">
        <v>4.0333333333333341</v>
      </c>
      <c r="N81" s="104">
        <f t="shared" si="19"/>
        <v>25.90448625180899</v>
      </c>
      <c r="O81" s="110">
        <f t="shared" si="20"/>
        <v>235.50705038860536</v>
      </c>
      <c r="R81" s="77"/>
      <c r="S81" s="18"/>
      <c r="T81" s="18"/>
    </row>
    <row r="82" spans="1:20" ht="16.5" customHeight="1" x14ac:dyDescent="0.2">
      <c r="A82" s="45">
        <v>77</v>
      </c>
      <c r="B82" s="45" t="s">
        <v>85</v>
      </c>
      <c r="C82" s="85">
        <v>9127</v>
      </c>
      <c r="D82" s="85">
        <v>39767</v>
      </c>
      <c r="E82" s="39">
        <f t="shared" si="14"/>
        <v>73.368758121403374</v>
      </c>
      <c r="F82" s="86">
        <v>51733.48</v>
      </c>
      <c r="G82" s="39">
        <f t="shared" si="15"/>
        <v>93.919834070136005</v>
      </c>
      <c r="H82" s="86">
        <v>19.351670327194199</v>
      </c>
      <c r="I82" s="39">
        <f t="shared" si="16"/>
        <v>36.787194487837922</v>
      </c>
      <c r="J82" s="87">
        <v>10</v>
      </c>
      <c r="K82" s="40">
        <f t="shared" si="17"/>
        <v>1.0956502684343157E-3</v>
      </c>
      <c r="L82" s="41">
        <f t="shared" si="18"/>
        <v>4.3272546864640171</v>
      </c>
      <c r="M82" s="42">
        <v>4.083333333333333</v>
      </c>
      <c r="N82" s="39">
        <f t="shared" si="19"/>
        <v>26.772793053545584</v>
      </c>
      <c r="O82" s="88">
        <f t="shared" si="20"/>
        <v>235.17583441938689</v>
      </c>
      <c r="R82" s="77"/>
      <c r="S82" s="18"/>
      <c r="T82" s="18"/>
    </row>
    <row r="83" spans="1:20" ht="16.5" customHeight="1" x14ac:dyDescent="0.2">
      <c r="A83" s="45">
        <v>78</v>
      </c>
      <c r="B83" s="45" t="s">
        <v>166</v>
      </c>
      <c r="C83" s="85">
        <v>5934</v>
      </c>
      <c r="D83" s="85">
        <v>33934</v>
      </c>
      <c r="E83" s="39">
        <f t="shared" si="14"/>
        <v>80.13620753666234</v>
      </c>
      <c r="F83" s="86">
        <v>34408.300000000003</v>
      </c>
      <c r="G83" s="39">
        <f t="shared" si="15"/>
        <v>96.385022555422125</v>
      </c>
      <c r="H83" s="86">
        <v>19.278628196060499</v>
      </c>
      <c r="I83" s="39">
        <f t="shared" si="16"/>
        <v>36.570986566514243</v>
      </c>
      <c r="J83" s="87">
        <v>7.5</v>
      </c>
      <c r="K83" s="40">
        <f t="shared" si="17"/>
        <v>1.2639029322548028E-3</v>
      </c>
      <c r="L83" s="41">
        <f t="shared" si="18"/>
        <v>4.9917661177144943</v>
      </c>
      <c r="M83" s="42">
        <v>3.5166666666666671</v>
      </c>
      <c r="N83" s="39">
        <f t="shared" si="19"/>
        <v>16.931982633863978</v>
      </c>
      <c r="O83" s="88">
        <f t="shared" si="20"/>
        <v>235.01596541017719</v>
      </c>
      <c r="R83" s="77"/>
      <c r="S83" s="18"/>
      <c r="T83" s="18"/>
    </row>
    <row r="84" spans="1:20" ht="16.5" customHeight="1" x14ac:dyDescent="0.2">
      <c r="A84" s="45">
        <v>79</v>
      </c>
      <c r="B84" s="89" t="s">
        <v>123</v>
      </c>
      <c r="C84" s="85">
        <v>14322</v>
      </c>
      <c r="D84" s="85">
        <v>42058</v>
      </c>
      <c r="E84" s="39">
        <f t="shared" si="14"/>
        <v>70.710738815667341</v>
      </c>
      <c r="F84" s="86">
        <v>51066.63</v>
      </c>
      <c r="G84" s="39">
        <f t="shared" si="15"/>
        <v>94.014719718736089</v>
      </c>
      <c r="H84" s="86">
        <v>21.1006307718133</v>
      </c>
      <c r="I84" s="39">
        <f t="shared" si="16"/>
        <v>41.964194341747671</v>
      </c>
      <c r="J84" s="87">
        <v>21.5</v>
      </c>
      <c r="K84" s="40">
        <f t="shared" si="17"/>
        <v>1.5011869850579528E-3</v>
      </c>
      <c r="L84" s="41">
        <f t="shared" si="18"/>
        <v>5.9289160086033892</v>
      </c>
      <c r="M84" s="42">
        <v>3.8166666666666664</v>
      </c>
      <c r="N84" s="39">
        <f t="shared" si="19"/>
        <v>22.141823444283649</v>
      </c>
      <c r="O84" s="88">
        <f t="shared" si="20"/>
        <v>234.76039232903815</v>
      </c>
      <c r="R84" s="77"/>
      <c r="S84" s="18"/>
      <c r="T84" s="18"/>
    </row>
    <row r="85" spans="1:20" ht="16.5" customHeight="1" x14ac:dyDescent="0.2">
      <c r="A85" s="45">
        <v>80</v>
      </c>
      <c r="B85" s="45" t="s">
        <v>84</v>
      </c>
      <c r="C85" s="85">
        <v>5212</v>
      </c>
      <c r="D85" s="85">
        <v>36899</v>
      </c>
      <c r="E85" s="39">
        <f t="shared" si="14"/>
        <v>76.696213105624651</v>
      </c>
      <c r="F85" s="86">
        <v>56309.03</v>
      </c>
      <c r="G85" s="39">
        <f t="shared" si="15"/>
        <v>93.268782065259245</v>
      </c>
      <c r="H85" s="86">
        <v>21.047224324219901</v>
      </c>
      <c r="I85" s="39">
        <f t="shared" si="16"/>
        <v>41.806108907488991</v>
      </c>
      <c r="J85" s="87">
        <v>2.5</v>
      </c>
      <c r="K85" s="40">
        <f t="shared" si="17"/>
        <v>4.7966231772831924E-4</v>
      </c>
      <c r="L85" s="41">
        <f t="shared" si="18"/>
        <v>1.8944192979353933</v>
      </c>
      <c r="M85" s="42">
        <v>3.7500000000000004</v>
      </c>
      <c r="N85" s="39">
        <f t="shared" si="19"/>
        <v>20.984081041968174</v>
      </c>
      <c r="O85" s="88">
        <f t="shared" si="20"/>
        <v>234.64960441827648</v>
      </c>
      <c r="R85" s="77"/>
      <c r="S85" s="18"/>
      <c r="T85" s="18"/>
    </row>
    <row r="86" spans="1:20" ht="16.5" customHeight="1" x14ac:dyDescent="0.2">
      <c r="A86" s="45">
        <v>81</v>
      </c>
      <c r="B86" s="45" t="s">
        <v>60</v>
      </c>
      <c r="C86" s="85">
        <v>19372</v>
      </c>
      <c r="D86" s="85">
        <v>41817</v>
      </c>
      <c r="E86" s="39">
        <f t="shared" si="14"/>
        <v>70.990347131984407</v>
      </c>
      <c r="F86" s="86">
        <v>57253.49</v>
      </c>
      <c r="G86" s="39">
        <f t="shared" si="15"/>
        <v>93.134395472057136</v>
      </c>
      <c r="H86" s="86">
        <v>21.868155865965502</v>
      </c>
      <c r="I86" s="39">
        <f t="shared" si="16"/>
        <v>44.236102384335446</v>
      </c>
      <c r="J86" s="87">
        <v>20</v>
      </c>
      <c r="K86" s="40">
        <f t="shared" si="17"/>
        <v>1.0324179227751394E-3</v>
      </c>
      <c r="L86" s="41">
        <f t="shared" si="18"/>
        <v>4.0775194634892715</v>
      </c>
      <c r="M86" s="42">
        <v>3.8083333333333331</v>
      </c>
      <c r="N86" s="39">
        <f t="shared" si="19"/>
        <v>21.99710564399421</v>
      </c>
      <c r="O86" s="88">
        <f t="shared" si="20"/>
        <v>234.4354700958605</v>
      </c>
      <c r="R86" s="77"/>
      <c r="S86" s="18"/>
      <c r="T86" s="18"/>
    </row>
    <row r="87" spans="1:20" ht="16.5" customHeight="1" x14ac:dyDescent="0.2">
      <c r="A87" s="45">
        <v>82</v>
      </c>
      <c r="B87" s="45" t="s">
        <v>115</v>
      </c>
      <c r="C87" s="85">
        <v>19867</v>
      </c>
      <c r="D87" s="85">
        <v>48639</v>
      </c>
      <c r="E87" s="39">
        <f t="shared" si="14"/>
        <v>63.075459439391132</v>
      </c>
      <c r="F87" s="86">
        <v>74112.789999999994</v>
      </c>
      <c r="G87" s="39">
        <f t="shared" si="15"/>
        <v>90.735496746041918</v>
      </c>
      <c r="H87" s="86">
        <v>22.978725257470099</v>
      </c>
      <c r="I87" s="39">
        <f t="shared" si="16"/>
        <v>47.523436637814278</v>
      </c>
      <c r="J87" s="87">
        <v>8</v>
      </c>
      <c r="K87" s="40">
        <f t="shared" si="17"/>
        <v>4.0267780741933858E-4</v>
      </c>
      <c r="L87" s="41">
        <f t="shared" si="18"/>
        <v>1.590370102113337</v>
      </c>
      <c r="M87" s="42">
        <v>4.3500000000000005</v>
      </c>
      <c r="N87" s="39">
        <f t="shared" si="19"/>
        <v>31.403762662807537</v>
      </c>
      <c r="O87" s="88">
        <f t="shared" si="20"/>
        <v>234.32852558816819</v>
      </c>
      <c r="R87" s="77"/>
      <c r="S87" s="18"/>
      <c r="T87" s="18"/>
    </row>
    <row r="88" spans="1:20" ht="16.5" customHeight="1" x14ac:dyDescent="0.2">
      <c r="A88" s="45">
        <v>83</v>
      </c>
      <c r="B88" s="45" t="s">
        <v>44</v>
      </c>
      <c r="C88" s="85">
        <v>53358</v>
      </c>
      <c r="D88" s="85">
        <v>40797</v>
      </c>
      <c r="E88" s="39">
        <f t="shared" si="14"/>
        <v>72.173751624280669</v>
      </c>
      <c r="F88" s="86">
        <v>68816.740000000005</v>
      </c>
      <c r="G88" s="39">
        <f t="shared" si="15"/>
        <v>91.489068222788461</v>
      </c>
      <c r="H88" s="86">
        <v>18.680740631622101</v>
      </c>
      <c r="I88" s="39">
        <f t="shared" si="16"/>
        <v>34.801213074337781</v>
      </c>
      <c r="J88" s="87">
        <v>67</v>
      </c>
      <c r="K88" s="40">
        <f t="shared" si="17"/>
        <v>1.2556692529705012E-3</v>
      </c>
      <c r="L88" s="41">
        <f t="shared" si="18"/>
        <v>4.9592473219853153</v>
      </c>
      <c r="M88" s="42">
        <v>4.25</v>
      </c>
      <c r="N88" s="39">
        <f t="shared" si="19"/>
        <v>29.667149059334303</v>
      </c>
      <c r="O88" s="88">
        <f t="shared" si="20"/>
        <v>233.09042930272651</v>
      </c>
      <c r="R88" s="77"/>
      <c r="S88" s="18"/>
      <c r="T88" s="18"/>
    </row>
    <row r="89" spans="1:20" ht="16.5" customHeight="1" x14ac:dyDescent="0.2">
      <c r="A89" s="45">
        <v>84</v>
      </c>
      <c r="B89" s="45" t="s">
        <v>88</v>
      </c>
      <c r="C89" s="85">
        <v>15795</v>
      </c>
      <c r="D89" s="85">
        <v>41200</v>
      </c>
      <c r="E89" s="39">
        <f t="shared" si="14"/>
        <v>71.70619082977538</v>
      </c>
      <c r="F89" s="86">
        <v>47665.63</v>
      </c>
      <c r="G89" s="39">
        <f t="shared" si="15"/>
        <v>94.498645775403787</v>
      </c>
      <c r="H89" s="86">
        <v>19.827378514994901</v>
      </c>
      <c r="I89" s="39">
        <f t="shared" si="16"/>
        <v>38.195311650421466</v>
      </c>
      <c r="J89" s="87">
        <v>29</v>
      </c>
      <c r="K89" s="40">
        <f t="shared" si="17"/>
        <v>1.8360240582462805E-3</v>
      </c>
      <c r="L89" s="41">
        <f t="shared" si="18"/>
        <v>7.2513501245796492</v>
      </c>
      <c r="M89" s="42">
        <v>3.75</v>
      </c>
      <c r="N89" s="39">
        <f t="shared" si="19"/>
        <v>20.984081041968167</v>
      </c>
      <c r="O89" s="88">
        <f t="shared" si="20"/>
        <v>232.63557942214845</v>
      </c>
      <c r="P89" s="74"/>
      <c r="R89" s="77"/>
      <c r="S89" s="18"/>
      <c r="T89" s="18"/>
    </row>
    <row r="90" spans="1:20" ht="16.5" customHeight="1" x14ac:dyDescent="0.2">
      <c r="A90" s="45">
        <v>85</v>
      </c>
      <c r="B90" s="45" t="s">
        <v>78</v>
      </c>
      <c r="C90" s="85">
        <v>14113</v>
      </c>
      <c r="D90" s="85">
        <v>39178</v>
      </c>
      <c r="E90" s="39">
        <f t="shared" si="14"/>
        <v>74.052116205680335</v>
      </c>
      <c r="F90" s="86">
        <v>53856.61</v>
      </c>
      <c r="G90" s="39">
        <f t="shared" si="15"/>
        <v>93.617735296630315</v>
      </c>
      <c r="H90" s="86">
        <v>20.008560148856699</v>
      </c>
      <c r="I90" s="39">
        <f t="shared" si="16"/>
        <v>38.731617256943025</v>
      </c>
      <c r="J90" s="87">
        <v>15</v>
      </c>
      <c r="K90" s="40">
        <f t="shared" si="17"/>
        <v>1.0628498547438532E-3</v>
      </c>
      <c r="L90" s="41">
        <f t="shared" si="18"/>
        <v>4.1977099330429839</v>
      </c>
      <c r="M90" s="42">
        <v>3.8083333333333331</v>
      </c>
      <c r="N90" s="39">
        <f t="shared" si="19"/>
        <v>21.99710564399421</v>
      </c>
      <c r="O90" s="88">
        <f t="shared" si="20"/>
        <v>232.59628433629086</v>
      </c>
      <c r="R90" s="77"/>
      <c r="S90" s="18"/>
      <c r="T90" s="18"/>
    </row>
    <row r="91" spans="1:20" ht="16.5" customHeight="1" x14ac:dyDescent="0.2">
      <c r="A91" s="45">
        <v>86</v>
      </c>
      <c r="B91" s="45" t="s">
        <v>134</v>
      </c>
      <c r="C91" s="85">
        <v>9723</v>
      </c>
      <c r="D91" s="85">
        <v>38917</v>
      </c>
      <c r="E91" s="39">
        <f t="shared" si="14"/>
        <v>74.354928531650273</v>
      </c>
      <c r="F91" s="86">
        <v>45691.79</v>
      </c>
      <c r="G91" s="39">
        <f t="shared" si="15"/>
        <v>94.77950217284365</v>
      </c>
      <c r="H91" s="86">
        <v>20.0996470417561</v>
      </c>
      <c r="I91" s="39">
        <f t="shared" si="16"/>
        <v>39.001238466893248</v>
      </c>
      <c r="J91" s="87">
        <v>12.5</v>
      </c>
      <c r="K91" s="40">
        <f t="shared" si="17"/>
        <v>1.2856114367993418E-3</v>
      </c>
      <c r="L91" s="41">
        <f t="shared" si="18"/>
        <v>5.0775035384342653</v>
      </c>
      <c r="M91" s="42">
        <v>3.6416666666666675</v>
      </c>
      <c r="N91" s="39">
        <f t="shared" si="19"/>
        <v>19.10274963820552</v>
      </c>
      <c r="O91" s="88">
        <f t="shared" si="20"/>
        <v>232.31592234802696</v>
      </c>
      <c r="R91" s="77"/>
      <c r="S91" s="18"/>
      <c r="T91" s="18"/>
    </row>
    <row r="92" spans="1:20" ht="16.5" customHeight="1" x14ac:dyDescent="0.2">
      <c r="A92" s="102">
        <v>87</v>
      </c>
      <c r="B92" s="102" t="s">
        <v>162</v>
      </c>
      <c r="C92" s="103">
        <v>63324</v>
      </c>
      <c r="D92" s="103">
        <v>48808</v>
      </c>
      <c r="E92" s="104">
        <f t="shared" si="14"/>
        <v>62.879385557824392</v>
      </c>
      <c r="F92" s="105">
        <v>68513.84</v>
      </c>
      <c r="G92" s="104">
        <f t="shared" si="15"/>
        <v>91.532167664883332</v>
      </c>
      <c r="H92" s="105">
        <v>24.269201828314301</v>
      </c>
      <c r="I92" s="104">
        <f t="shared" si="16"/>
        <v>51.34330405636495</v>
      </c>
      <c r="J92" s="106">
        <v>142.5</v>
      </c>
      <c r="K92" s="107">
        <f t="shared" si="17"/>
        <v>2.2503316278188364E-3</v>
      </c>
      <c r="L92" s="108">
        <f t="shared" si="18"/>
        <v>8.887651801968266</v>
      </c>
      <c r="M92" s="109">
        <v>3.5500000000000003</v>
      </c>
      <c r="N92" s="104">
        <f t="shared" si="19"/>
        <v>17.510853835021717</v>
      </c>
      <c r="O92" s="110">
        <f t="shared" si="20"/>
        <v>232.15336291606266</v>
      </c>
      <c r="R92" s="77"/>
      <c r="S92" s="18"/>
      <c r="T92" s="18"/>
    </row>
    <row r="93" spans="1:20" ht="16.5" customHeight="1" x14ac:dyDescent="0.2">
      <c r="A93" s="45">
        <v>88</v>
      </c>
      <c r="B93" s="45" t="s">
        <v>57</v>
      </c>
      <c r="C93" s="85">
        <v>3705</v>
      </c>
      <c r="D93" s="85">
        <v>38593</v>
      </c>
      <c r="E93" s="39">
        <f t="shared" si="14"/>
        <v>74.730833488026732</v>
      </c>
      <c r="F93" s="86">
        <v>49000.61</v>
      </c>
      <c r="G93" s="39">
        <f t="shared" si="15"/>
        <v>94.308692347844172</v>
      </c>
      <c r="H93" s="86">
        <v>19.266633789997801</v>
      </c>
      <c r="I93" s="39">
        <f t="shared" si="16"/>
        <v>36.535482596927416</v>
      </c>
      <c r="J93" s="87">
        <v>3</v>
      </c>
      <c r="K93" s="40">
        <f t="shared" si="17"/>
        <v>8.0971659919028337E-4</v>
      </c>
      <c r="L93" s="41">
        <f t="shared" si="18"/>
        <v>3.197963848045108</v>
      </c>
      <c r="M93" s="42">
        <v>3.875</v>
      </c>
      <c r="N93" s="39">
        <f t="shared" si="19"/>
        <v>23.154848046309702</v>
      </c>
      <c r="O93" s="88">
        <f t="shared" si="20"/>
        <v>231.92782032715311</v>
      </c>
      <c r="R93" s="77"/>
      <c r="S93" s="18"/>
      <c r="T93" s="18"/>
    </row>
    <row r="94" spans="1:20" ht="16.5" customHeight="1" x14ac:dyDescent="0.2">
      <c r="A94" s="45">
        <v>89</v>
      </c>
      <c r="B94" s="45" t="s">
        <v>112</v>
      </c>
      <c r="C94" s="85">
        <v>6430</v>
      </c>
      <c r="D94" s="85">
        <v>41346</v>
      </c>
      <c r="E94" s="39">
        <f t="shared" si="14"/>
        <v>71.536801559309453</v>
      </c>
      <c r="F94" s="86">
        <v>53213.51</v>
      </c>
      <c r="G94" s="39">
        <f t="shared" si="15"/>
        <v>93.709241573326281</v>
      </c>
      <c r="H94" s="86">
        <v>21.2838288583396</v>
      </c>
      <c r="I94" s="39">
        <f t="shared" si="16"/>
        <v>42.506468736861144</v>
      </c>
      <c r="J94" s="87">
        <v>10</v>
      </c>
      <c r="K94" s="40">
        <f t="shared" si="17"/>
        <v>1.5552099533437014E-3</v>
      </c>
      <c r="L94" s="41">
        <f t="shared" si="18"/>
        <v>6.1422789305376497</v>
      </c>
      <c r="M94" s="42">
        <v>3.5666666666666664</v>
      </c>
      <c r="N94" s="39">
        <f t="shared" si="19"/>
        <v>17.800289435600579</v>
      </c>
      <c r="O94" s="88">
        <f t="shared" si="20"/>
        <v>231.69508023563512</v>
      </c>
      <c r="R94" s="77"/>
      <c r="S94" s="18"/>
      <c r="T94" s="18"/>
    </row>
    <row r="95" spans="1:20" ht="16.5" customHeight="1" x14ac:dyDescent="0.2">
      <c r="A95" s="45">
        <v>90</v>
      </c>
      <c r="B95" s="45" t="s">
        <v>113</v>
      </c>
      <c r="C95" s="85">
        <v>7591</v>
      </c>
      <c r="D95" s="85">
        <v>41896</v>
      </c>
      <c r="E95" s="39">
        <f t="shared" si="14"/>
        <v>70.898691293855578</v>
      </c>
      <c r="F95" s="86">
        <v>73584.73</v>
      </c>
      <c r="G95" s="39">
        <f t="shared" si="15"/>
        <v>90.810634056681124</v>
      </c>
      <c r="H95" s="86">
        <v>19.8702312407151</v>
      </c>
      <c r="I95" s="39">
        <f t="shared" si="16"/>
        <v>38.32215760367081</v>
      </c>
      <c r="J95" s="87">
        <v>3</v>
      </c>
      <c r="K95" s="40">
        <f t="shared" si="17"/>
        <v>3.952048478461336E-4</v>
      </c>
      <c r="L95" s="41">
        <f t="shared" si="18"/>
        <v>1.560855757740367</v>
      </c>
      <c r="M95" s="42">
        <v>4.2250000000000005</v>
      </c>
      <c r="N95" s="39">
        <f t="shared" si="19"/>
        <v>29.232995658466006</v>
      </c>
      <c r="O95" s="88">
        <f t="shared" si="20"/>
        <v>230.82533437041386</v>
      </c>
      <c r="R95" s="77"/>
      <c r="S95" s="18"/>
      <c r="T95" s="18"/>
    </row>
    <row r="96" spans="1:20" ht="16.5" customHeight="1" x14ac:dyDescent="0.2">
      <c r="A96" s="45">
        <v>91</v>
      </c>
      <c r="B96" s="45" t="s">
        <v>147</v>
      </c>
      <c r="C96" s="85">
        <v>19881</v>
      </c>
      <c r="D96" s="85">
        <v>42791</v>
      </c>
      <c r="E96" s="39">
        <f t="shared" si="14"/>
        <v>69.860311861889727</v>
      </c>
      <c r="F96" s="86">
        <v>66996.990000000005</v>
      </c>
      <c r="G96" s="39">
        <f t="shared" si="15"/>
        <v>91.747999255314497</v>
      </c>
      <c r="H96" s="86">
        <v>18.0557995398337</v>
      </c>
      <c r="I96" s="39">
        <f t="shared" si="16"/>
        <v>32.951359951104131</v>
      </c>
      <c r="J96" s="87">
        <v>12</v>
      </c>
      <c r="K96" s="40">
        <f t="shared" si="17"/>
        <v>6.0359136864342839E-4</v>
      </c>
      <c r="L96" s="41">
        <f t="shared" si="18"/>
        <v>2.3838752692534833</v>
      </c>
      <c r="M96" s="42">
        <v>4.4750000000000005</v>
      </c>
      <c r="N96" s="39">
        <f t="shared" si="19"/>
        <v>33.574529667149072</v>
      </c>
      <c r="O96" s="88">
        <f t="shared" si="20"/>
        <v>230.51807600471091</v>
      </c>
      <c r="R96" s="77"/>
      <c r="S96" s="18"/>
      <c r="T96" s="18"/>
    </row>
    <row r="97" spans="1:20" ht="16.5" customHeight="1" x14ac:dyDescent="0.2">
      <c r="A97" s="45">
        <v>92</v>
      </c>
      <c r="B97" s="45" t="s">
        <v>172</v>
      </c>
      <c r="C97" s="85">
        <v>7860</v>
      </c>
      <c r="D97" s="85">
        <v>35162</v>
      </c>
      <c r="E97" s="39">
        <f t="shared" si="14"/>
        <v>78.711481343976232</v>
      </c>
      <c r="F97" s="86">
        <v>43235.64</v>
      </c>
      <c r="G97" s="39">
        <f t="shared" si="15"/>
        <v>95.12898614346534</v>
      </c>
      <c r="H97" s="86">
        <v>15.7191350555917</v>
      </c>
      <c r="I97" s="39">
        <f t="shared" si="16"/>
        <v>26.034730286451264</v>
      </c>
      <c r="J97" s="87">
        <v>5.5</v>
      </c>
      <c r="K97" s="40">
        <f t="shared" si="17"/>
        <v>6.9974554707379131E-4</v>
      </c>
      <c r="L97" s="41">
        <f t="shared" si="18"/>
        <v>2.763634788530076</v>
      </c>
      <c r="M97" s="42">
        <v>4.1083333333333334</v>
      </c>
      <c r="N97" s="39">
        <f t="shared" si="19"/>
        <v>27.206946454413899</v>
      </c>
      <c r="O97" s="88">
        <f t="shared" si="20"/>
        <v>229.84577901683681</v>
      </c>
      <c r="R97" s="77"/>
      <c r="S97" s="18"/>
      <c r="T97" s="18"/>
    </row>
    <row r="98" spans="1:20" ht="16.5" customHeight="1" x14ac:dyDescent="0.2">
      <c r="A98" s="45">
        <v>93</v>
      </c>
      <c r="B98" s="45" t="s">
        <v>62</v>
      </c>
      <c r="C98" s="85">
        <v>4952</v>
      </c>
      <c r="D98" s="85">
        <v>44959</v>
      </c>
      <c r="E98" s="39">
        <f t="shared" si="14"/>
        <v>67.344997215518845</v>
      </c>
      <c r="F98" s="86">
        <v>53847.86</v>
      </c>
      <c r="G98" s="39">
        <f t="shared" si="15"/>
        <v>93.618980328384453</v>
      </c>
      <c r="H98" s="86">
        <v>24.788978939512901</v>
      </c>
      <c r="I98" s="39">
        <f t="shared" si="16"/>
        <v>52.881867170825103</v>
      </c>
      <c r="J98" s="87">
        <v>2.5</v>
      </c>
      <c r="K98" s="40">
        <f t="shared" si="17"/>
        <v>5.0484652665589661E-4</v>
      </c>
      <c r="L98" s="41">
        <f t="shared" si="18"/>
        <v>1.9938839622050224</v>
      </c>
      <c r="M98" s="42">
        <v>3.3166666666666664</v>
      </c>
      <c r="N98" s="39">
        <f t="shared" si="19"/>
        <v>13.458755426917509</v>
      </c>
      <c r="O98" s="88">
        <f t="shared" si="20"/>
        <v>229.29848410385094</v>
      </c>
      <c r="R98" s="77"/>
      <c r="S98" s="18"/>
      <c r="T98" s="18"/>
    </row>
    <row r="99" spans="1:20" ht="16.5" customHeight="1" x14ac:dyDescent="0.2">
      <c r="A99" s="45">
        <v>94</v>
      </c>
      <c r="B99" s="45" t="s">
        <v>120</v>
      </c>
      <c r="C99" s="85">
        <v>27474</v>
      </c>
      <c r="D99" s="85">
        <v>38734</v>
      </c>
      <c r="E99" s="39">
        <f t="shared" si="14"/>
        <v>74.567245219974012</v>
      </c>
      <c r="F99" s="86">
        <v>56006.49</v>
      </c>
      <c r="G99" s="39">
        <f t="shared" si="15"/>
        <v>93.311830283190517</v>
      </c>
      <c r="H99" s="86">
        <v>18.554377974084801</v>
      </c>
      <c r="I99" s="39">
        <f t="shared" si="16"/>
        <v>34.427174049256962</v>
      </c>
      <c r="J99" s="87">
        <v>36.5</v>
      </c>
      <c r="K99" s="40">
        <f t="shared" si="17"/>
        <v>1.32852879085681E-3</v>
      </c>
      <c r="L99" s="41">
        <f t="shared" si="18"/>
        <v>5.2470049996452408</v>
      </c>
      <c r="M99" s="42">
        <v>3.7833333333333332</v>
      </c>
      <c r="N99" s="39">
        <f t="shared" si="19"/>
        <v>21.562952243125906</v>
      </c>
      <c r="O99" s="88">
        <f t="shared" si="20"/>
        <v>229.11620679519262</v>
      </c>
      <c r="R99" s="77"/>
      <c r="S99" s="18"/>
      <c r="T99" s="18"/>
    </row>
    <row r="100" spans="1:20" ht="16.5" customHeight="1" x14ac:dyDescent="0.2">
      <c r="A100" s="45">
        <v>95</v>
      </c>
      <c r="B100" s="45" t="s">
        <v>159</v>
      </c>
      <c r="C100" s="85">
        <v>19427</v>
      </c>
      <c r="D100" s="85">
        <v>39498</v>
      </c>
      <c r="E100" s="39">
        <f t="shared" si="14"/>
        <v>73.680852051234453</v>
      </c>
      <c r="F100" s="86">
        <v>90844.72</v>
      </c>
      <c r="G100" s="39">
        <f t="shared" si="15"/>
        <v>88.354721413686747</v>
      </c>
      <c r="H100" s="86">
        <v>17.152748618375099</v>
      </c>
      <c r="I100" s="39">
        <f t="shared" si="16"/>
        <v>30.278289497825579</v>
      </c>
      <c r="J100" s="87">
        <v>39.5</v>
      </c>
      <c r="K100" s="40">
        <f t="shared" si="17"/>
        <v>2.0332526895557729E-3</v>
      </c>
      <c r="L100" s="41">
        <f t="shared" si="18"/>
        <v>8.0303017149977087</v>
      </c>
      <c r="M100" s="42">
        <v>4.166666666666667</v>
      </c>
      <c r="N100" s="39">
        <f t="shared" si="19"/>
        <v>28.219971056439952</v>
      </c>
      <c r="O100" s="88">
        <f t="shared" si="20"/>
        <v>228.56413573418442</v>
      </c>
      <c r="R100" s="77"/>
      <c r="S100" s="18"/>
      <c r="T100" s="18"/>
    </row>
    <row r="101" spans="1:20" ht="16.5" customHeight="1" x14ac:dyDescent="0.2">
      <c r="A101" s="45">
        <v>96</v>
      </c>
      <c r="B101" s="45" t="s">
        <v>39</v>
      </c>
      <c r="C101" s="85">
        <v>12874</v>
      </c>
      <c r="D101" s="85">
        <v>43505</v>
      </c>
      <c r="E101" s="39">
        <f t="shared" si="14"/>
        <v>69.031928717282341</v>
      </c>
      <c r="F101" s="86">
        <v>52369.51</v>
      </c>
      <c r="G101" s="39">
        <f t="shared" si="15"/>
        <v>93.829333779097382</v>
      </c>
      <c r="H101" s="86">
        <v>19.389425427638599</v>
      </c>
      <c r="I101" s="39">
        <f t="shared" si="16"/>
        <v>36.898951246023245</v>
      </c>
      <c r="J101" s="87">
        <v>26.5</v>
      </c>
      <c r="K101" s="40">
        <f t="shared" si="17"/>
        <v>2.0584123038682616E-3</v>
      </c>
      <c r="L101" s="41">
        <f t="shared" si="18"/>
        <v>8.1296692431952984</v>
      </c>
      <c r="M101" s="42">
        <v>3.7249999999999996</v>
      </c>
      <c r="N101" s="39">
        <f t="shared" si="19"/>
        <v>20.549927641099853</v>
      </c>
      <c r="O101" s="88">
        <f t="shared" si="20"/>
        <v>228.43981062669812</v>
      </c>
      <c r="P101" s="74"/>
      <c r="R101" s="77"/>
      <c r="S101" s="18"/>
      <c r="T101" s="18"/>
    </row>
    <row r="102" spans="1:20" ht="16.5" customHeight="1" x14ac:dyDescent="0.2">
      <c r="A102" s="45">
        <v>97</v>
      </c>
      <c r="B102" s="45" t="s">
        <v>152</v>
      </c>
      <c r="C102" s="85">
        <v>15814</v>
      </c>
      <c r="D102" s="85">
        <v>39901</v>
      </c>
      <c r="E102" s="39">
        <f t="shared" ref="E102:E133" si="21">SUM(100-(((D102-$D$2)/$D$3)*100))</f>
        <v>73.213291256729164</v>
      </c>
      <c r="F102" s="86">
        <v>47021.96</v>
      </c>
      <c r="G102" s="39">
        <f t="shared" ref="G102:G133" si="22">SUM(100-(((F102-$F$2)/$F$3)*100))</f>
        <v>94.590233157025452</v>
      </c>
      <c r="H102" s="86">
        <v>19.042564595616799</v>
      </c>
      <c r="I102" s="39">
        <f t="shared" ref="I102:I133" si="23">SUM((H102-$H$2)/$H$3)*100</f>
        <v>35.872227924619061</v>
      </c>
      <c r="J102" s="87">
        <v>22</v>
      </c>
      <c r="K102" s="40">
        <f t="shared" ref="K102:K133" si="24">SUM(J102/C102)</f>
        <v>1.391172378904768E-3</v>
      </c>
      <c r="L102" s="41">
        <f t="shared" ref="L102:L133" si="25">SUM((K102-$K$2)/$K$3)*100</f>
        <v>5.4944149330584038</v>
      </c>
      <c r="M102" s="42">
        <v>3.6500000000000004</v>
      </c>
      <c r="N102" s="39">
        <f t="shared" ref="N102:N133" si="26">SUM((M102-$M$2)/$M$3)*100</f>
        <v>19.247467438494944</v>
      </c>
      <c r="O102" s="88">
        <f t="shared" ref="O102:O133" si="27">SUM(E102+G102+I102+L102+N102)</f>
        <v>228.41763470992703</v>
      </c>
      <c r="R102" s="77"/>
      <c r="S102" s="18"/>
      <c r="T102" s="18"/>
    </row>
    <row r="103" spans="1:20" ht="16.5" customHeight="1" x14ac:dyDescent="0.2">
      <c r="A103" s="45">
        <v>98</v>
      </c>
      <c r="B103" s="45" t="s">
        <v>58</v>
      </c>
      <c r="C103" s="85">
        <v>20610</v>
      </c>
      <c r="D103" s="85">
        <v>40172</v>
      </c>
      <c r="E103" s="39">
        <f t="shared" si="21"/>
        <v>72.898876925932797</v>
      </c>
      <c r="F103" s="86">
        <v>60355.51</v>
      </c>
      <c r="G103" s="39">
        <f t="shared" si="22"/>
        <v>92.693011083258455</v>
      </c>
      <c r="H103" s="86">
        <v>19.933917258589499</v>
      </c>
      <c r="I103" s="39">
        <f t="shared" si="23"/>
        <v>38.510671018165823</v>
      </c>
      <c r="J103" s="87">
        <v>28</v>
      </c>
      <c r="K103" s="40">
        <f t="shared" si="24"/>
        <v>1.3585638039786511E-3</v>
      </c>
      <c r="L103" s="41">
        <f t="shared" si="25"/>
        <v>5.3656278440271636</v>
      </c>
      <c r="M103" s="42">
        <v>3.6166666666666667</v>
      </c>
      <c r="N103" s="39">
        <f t="shared" si="26"/>
        <v>18.668596237337198</v>
      </c>
      <c r="O103" s="88">
        <f t="shared" si="27"/>
        <v>228.13678310872143</v>
      </c>
      <c r="R103" s="77"/>
      <c r="S103" s="18"/>
      <c r="T103" s="18"/>
    </row>
    <row r="104" spans="1:20" ht="16.5" customHeight="1" x14ac:dyDescent="0.2">
      <c r="A104" s="45">
        <v>99</v>
      </c>
      <c r="B104" s="45" t="s">
        <v>64</v>
      </c>
      <c r="C104" s="85">
        <v>28225</v>
      </c>
      <c r="D104" s="85">
        <v>43769</v>
      </c>
      <c r="E104" s="39">
        <f t="shared" si="21"/>
        <v>68.725635789864484</v>
      </c>
      <c r="F104" s="86">
        <v>74882.34</v>
      </c>
      <c r="G104" s="39">
        <f t="shared" si="22"/>
        <v>90.625997981881781</v>
      </c>
      <c r="H104" s="86">
        <v>18.598355835404298</v>
      </c>
      <c r="I104" s="39">
        <f t="shared" si="23"/>
        <v>34.557350453375626</v>
      </c>
      <c r="J104" s="87">
        <v>50.5</v>
      </c>
      <c r="K104" s="40">
        <f t="shared" si="24"/>
        <v>1.7891939769707707E-3</v>
      </c>
      <c r="L104" s="41">
        <f t="shared" si="25"/>
        <v>7.0663954045333321</v>
      </c>
      <c r="M104" s="42">
        <v>4.1000000000000005</v>
      </c>
      <c r="N104" s="39">
        <f t="shared" si="26"/>
        <v>27.062228654124471</v>
      </c>
      <c r="O104" s="88">
        <f t="shared" si="27"/>
        <v>228.03760828377969</v>
      </c>
      <c r="R104" s="77"/>
      <c r="S104" s="18"/>
      <c r="T104" s="18"/>
    </row>
    <row r="105" spans="1:20" ht="16.5" customHeight="1" x14ac:dyDescent="0.2">
      <c r="A105" s="45">
        <v>100</v>
      </c>
      <c r="B105" s="45" t="s">
        <v>92</v>
      </c>
      <c r="C105" s="85">
        <v>1984</v>
      </c>
      <c r="D105" s="85">
        <v>39378</v>
      </c>
      <c r="E105" s="39">
        <f t="shared" si="21"/>
        <v>73.820076109151657</v>
      </c>
      <c r="F105" s="86">
        <v>52074.09</v>
      </c>
      <c r="G105" s="39">
        <f t="shared" si="22"/>
        <v>93.871368896904144</v>
      </c>
      <c r="H105" s="86">
        <v>17.358483633737102</v>
      </c>
      <c r="I105" s="39">
        <f t="shared" si="23"/>
        <v>30.88727419370597</v>
      </c>
      <c r="J105" s="87">
        <v>2.5</v>
      </c>
      <c r="K105" s="40">
        <f t="shared" si="24"/>
        <v>1.2600806451612903E-3</v>
      </c>
      <c r="L105" s="41">
        <f t="shared" si="25"/>
        <v>4.9766700508262458</v>
      </c>
      <c r="M105" s="42">
        <v>3.9083333333333319</v>
      </c>
      <c r="N105" s="39">
        <f t="shared" si="26"/>
        <v>23.73371924746742</v>
      </c>
      <c r="O105" s="88">
        <f t="shared" si="27"/>
        <v>227.28910849805544</v>
      </c>
      <c r="R105" s="77"/>
      <c r="S105" s="18"/>
      <c r="T105" s="18"/>
    </row>
    <row r="106" spans="1:20" ht="16.5" customHeight="1" x14ac:dyDescent="0.2">
      <c r="A106" s="45">
        <v>101</v>
      </c>
      <c r="B106" s="45" t="s">
        <v>143</v>
      </c>
      <c r="C106" s="85">
        <v>41295</v>
      </c>
      <c r="D106" s="85">
        <v>41189</v>
      </c>
      <c r="E106" s="39">
        <f t="shared" si="21"/>
        <v>71.718953035084468</v>
      </c>
      <c r="F106" s="86">
        <v>64547.03</v>
      </c>
      <c r="G106" s="39">
        <f t="shared" si="22"/>
        <v>92.09660245490096</v>
      </c>
      <c r="H106" s="86">
        <v>15.161511348219801</v>
      </c>
      <c r="I106" s="39">
        <f t="shared" si="23"/>
        <v>24.384139582423277</v>
      </c>
      <c r="J106" s="87">
        <v>61.5</v>
      </c>
      <c r="K106" s="40">
        <f t="shared" si="24"/>
        <v>1.4892844169996369E-3</v>
      </c>
      <c r="L106" s="41">
        <f t="shared" si="25"/>
        <v>5.881906990401891</v>
      </c>
      <c r="M106" s="42">
        <v>4.4416666666666673</v>
      </c>
      <c r="N106" s="39">
        <f t="shared" si="26"/>
        <v>32.995658465991333</v>
      </c>
      <c r="O106" s="88">
        <f t="shared" si="27"/>
        <v>227.07726052880193</v>
      </c>
      <c r="R106" s="77"/>
      <c r="S106" s="18"/>
      <c r="T106" s="18"/>
    </row>
    <row r="107" spans="1:20" ht="16.5" customHeight="1" x14ac:dyDescent="0.2">
      <c r="A107" s="45">
        <v>102</v>
      </c>
      <c r="B107" s="45" t="s">
        <v>59</v>
      </c>
      <c r="C107" s="85">
        <v>5531</v>
      </c>
      <c r="D107" s="85">
        <v>45430</v>
      </c>
      <c r="E107" s="39">
        <f t="shared" si="21"/>
        <v>66.798542788193799</v>
      </c>
      <c r="F107" s="86">
        <v>62589.08</v>
      </c>
      <c r="G107" s="39">
        <f t="shared" si="22"/>
        <v>92.375197874675308</v>
      </c>
      <c r="H107" s="86">
        <v>23.8505961415946</v>
      </c>
      <c r="I107" s="39">
        <f t="shared" si="23"/>
        <v>50.104212808955026</v>
      </c>
      <c r="J107" s="87">
        <v>0</v>
      </c>
      <c r="K107" s="40">
        <f t="shared" si="24"/>
        <v>0</v>
      </c>
      <c r="L107" s="41">
        <f t="shared" si="25"/>
        <v>0</v>
      </c>
      <c r="M107" s="42">
        <v>3.5166666666666675</v>
      </c>
      <c r="N107" s="39">
        <f t="shared" si="26"/>
        <v>16.931982633863985</v>
      </c>
      <c r="O107" s="88">
        <f t="shared" si="27"/>
        <v>226.20993610568812</v>
      </c>
      <c r="R107" s="77"/>
      <c r="S107" s="18"/>
      <c r="T107" s="18"/>
    </row>
    <row r="108" spans="1:20" ht="16.5" customHeight="1" x14ac:dyDescent="0.2">
      <c r="A108" s="45">
        <v>103</v>
      </c>
      <c r="B108" s="45" t="s">
        <v>119</v>
      </c>
      <c r="C108" s="85">
        <v>6812</v>
      </c>
      <c r="D108" s="85">
        <v>37759</v>
      </c>
      <c r="E108" s="39">
        <f t="shared" si="21"/>
        <v>75.698440690551323</v>
      </c>
      <c r="F108" s="86">
        <v>50078.92</v>
      </c>
      <c r="G108" s="39">
        <f t="shared" si="22"/>
        <v>94.155260326037251</v>
      </c>
      <c r="H108" s="86">
        <v>19.4302834732561</v>
      </c>
      <c r="I108" s="39">
        <f t="shared" si="23"/>
        <v>37.019892858421407</v>
      </c>
      <c r="J108" s="87">
        <v>3</v>
      </c>
      <c r="K108" s="40">
        <f t="shared" si="24"/>
        <v>4.4039929536112744E-4</v>
      </c>
      <c r="L108" s="41">
        <f t="shared" si="25"/>
        <v>1.73935056620774</v>
      </c>
      <c r="M108" s="42">
        <v>3.5333333333333337</v>
      </c>
      <c r="N108" s="39">
        <f t="shared" si="26"/>
        <v>17.221418234442844</v>
      </c>
      <c r="O108" s="88">
        <f t="shared" si="27"/>
        <v>225.83436267566054</v>
      </c>
      <c r="R108" s="77"/>
      <c r="S108" s="18"/>
      <c r="T108" s="18"/>
    </row>
    <row r="109" spans="1:20" ht="16.5" customHeight="1" x14ac:dyDescent="0.2">
      <c r="A109" s="45">
        <v>104</v>
      </c>
      <c r="B109" s="45" t="s">
        <v>73</v>
      </c>
      <c r="C109" s="85">
        <v>13129</v>
      </c>
      <c r="D109" s="85">
        <v>37449</v>
      </c>
      <c r="E109" s="39">
        <f t="shared" si="21"/>
        <v>76.05810284017079</v>
      </c>
      <c r="F109" s="86">
        <v>58545.63</v>
      </c>
      <c r="G109" s="39">
        <f t="shared" si="22"/>
        <v>92.950537719965808</v>
      </c>
      <c r="H109" s="86">
        <v>18.618634829672001</v>
      </c>
      <c r="I109" s="39">
        <f t="shared" si="23"/>
        <v>34.617377168493356</v>
      </c>
      <c r="J109" s="87">
        <v>17</v>
      </c>
      <c r="K109" s="40">
        <f t="shared" si="24"/>
        <v>1.2948434762738974E-3</v>
      </c>
      <c r="L109" s="41">
        <f t="shared" si="25"/>
        <v>5.1139653431112073</v>
      </c>
      <c r="M109" s="42">
        <v>3.5166666666666662</v>
      </c>
      <c r="N109" s="39">
        <f t="shared" si="26"/>
        <v>16.93198263386396</v>
      </c>
      <c r="O109" s="88">
        <f t="shared" si="27"/>
        <v>225.67196570560512</v>
      </c>
      <c r="R109" s="77"/>
      <c r="S109" s="18"/>
      <c r="T109" s="18"/>
    </row>
    <row r="110" spans="1:20" ht="16.5" customHeight="1" x14ac:dyDescent="0.2">
      <c r="A110" s="45">
        <v>105</v>
      </c>
      <c r="B110" s="89" t="s">
        <v>126</v>
      </c>
      <c r="C110" s="85">
        <v>5288</v>
      </c>
      <c r="D110" s="85">
        <v>35366</v>
      </c>
      <c r="E110" s="39">
        <f t="shared" si="21"/>
        <v>78.474800445516991</v>
      </c>
      <c r="F110" s="86">
        <v>48858.95</v>
      </c>
      <c r="G110" s="39">
        <f t="shared" si="22"/>
        <v>94.328849056220392</v>
      </c>
      <c r="H110" s="86">
        <v>18.194174763655401</v>
      </c>
      <c r="I110" s="39">
        <f t="shared" si="23"/>
        <v>33.360956700826904</v>
      </c>
      <c r="J110" s="87">
        <v>4.5</v>
      </c>
      <c r="K110" s="40">
        <f t="shared" si="24"/>
        <v>8.5098335854765503E-4</v>
      </c>
      <c r="L110" s="41">
        <f t="shared" si="25"/>
        <v>3.36094630966541</v>
      </c>
      <c r="M110" s="42">
        <v>3.4583333333333335</v>
      </c>
      <c r="N110" s="39">
        <f t="shared" si="26"/>
        <v>15.918958031837924</v>
      </c>
      <c r="O110" s="88">
        <f t="shared" si="27"/>
        <v>225.44451054406761</v>
      </c>
      <c r="R110" s="77"/>
      <c r="S110" s="18"/>
      <c r="T110" s="18"/>
    </row>
    <row r="111" spans="1:20" ht="16.5" customHeight="1" x14ac:dyDescent="0.2">
      <c r="A111" s="45">
        <v>106</v>
      </c>
      <c r="B111" s="45" t="s">
        <v>137</v>
      </c>
      <c r="C111" s="85">
        <v>20094</v>
      </c>
      <c r="D111" s="85">
        <v>43207</v>
      </c>
      <c r="E111" s="39">
        <f t="shared" si="21"/>
        <v>69.377668461110076</v>
      </c>
      <c r="F111" s="86">
        <v>59312.85</v>
      </c>
      <c r="G111" s="39">
        <f t="shared" si="22"/>
        <v>92.841370489975631</v>
      </c>
      <c r="H111" s="86">
        <v>20.881119191647201</v>
      </c>
      <c r="I111" s="39">
        <f t="shared" si="23"/>
        <v>41.314430408007659</v>
      </c>
      <c r="J111" s="87">
        <v>16</v>
      </c>
      <c r="K111" s="40">
        <f t="shared" si="24"/>
        <v>7.9625758933014835E-4</v>
      </c>
      <c r="L111" s="41">
        <f t="shared" si="25"/>
        <v>3.1448076857455627</v>
      </c>
      <c r="M111" s="42">
        <v>3.6166666666666671</v>
      </c>
      <c r="N111" s="39">
        <f t="shared" si="26"/>
        <v>18.668596237337205</v>
      </c>
      <c r="O111" s="88">
        <f t="shared" si="27"/>
        <v>225.34687328217615</v>
      </c>
      <c r="R111" s="77"/>
      <c r="S111" s="18"/>
      <c r="T111" s="18"/>
    </row>
    <row r="112" spans="1:20" ht="16.5" customHeight="1" x14ac:dyDescent="0.2">
      <c r="A112" s="45">
        <v>107</v>
      </c>
      <c r="B112" s="45" t="s">
        <v>86</v>
      </c>
      <c r="C112" s="85">
        <v>19140</v>
      </c>
      <c r="D112" s="85">
        <v>40313</v>
      </c>
      <c r="E112" s="39">
        <f t="shared" si="21"/>
        <v>72.735288657880091</v>
      </c>
      <c r="F112" s="86">
        <v>60300.08</v>
      </c>
      <c r="G112" s="39">
        <f t="shared" si="22"/>
        <v>92.700898181559268</v>
      </c>
      <c r="H112" s="86">
        <v>16.7999280925116</v>
      </c>
      <c r="I112" s="39">
        <f t="shared" si="23"/>
        <v>29.233925220479385</v>
      </c>
      <c r="J112" s="87">
        <v>20</v>
      </c>
      <c r="K112" s="40">
        <f t="shared" si="24"/>
        <v>1.0449320794148381E-3</v>
      </c>
      <c r="L112" s="41">
        <f t="shared" si="25"/>
        <v>4.1269439418345968</v>
      </c>
      <c r="M112" s="42">
        <v>4.05</v>
      </c>
      <c r="N112" s="39">
        <f t="shared" si="26"/>
        <v>26.193921852387845</v>
      </c>
      <c r="O112" s="88">
        <f t="shared" si="27"/>
        <v>224.99097785414119</v>
      </c>
      <c r="R112" s="77"/>
      <c r="S112" s="18"/>
      <c r="T112" s="18"/>
    </row>
    <row r="113" spans="1:20" ht="16.5" customHeight="1" x14ac:dyDescent="0.2">
      <c r="A113" s="45">
        <v>108</v>
      </c>
      <c r="B113" s="45" t="s">
        <v>127</v>
      </c>
      <c r="C113" s="85">
        <v>88145</v>
      </c>
      <c r="D113" s="85">
        <v>43778</v>
      </c>
      <c r="E113" s="39">
        <f t="shared" si="21"/>
        <v>68.715193985520699</v>
      </c>
      <c r="F113" s="86">
        <v>81757.78</v>
      </c>
      <c r="G113" s="39">
        <f t="shared" si="22"/>
        <v>89.647696139172183</v>
      </c>
      <c r="H113" s="86">
        <v>17.348155624206001</v>
      </c>
      <c r="I113" s="39">
        <f t="shared" si="23"/>
        <v>30.856702831158472</v>
      </c>
      <c r="J113" s="87">
        <v>241.5</v>
      </c>
      <c r="K113" s="40">
        <f t="shared" si="24"/>
        <v>2.7398037324862443E-3</v>
      </c>
      <c r="L113" s="41">
        <f t="shared" si="25"/>
        <v>10.820814709729124</v>
      </c>
      <c r="M113" s="42">
        <v>3.975000000000001</v>
      </c>
      <c r="N113" s="39">
        <f t="shared" si="26"/>
        <v>24.891461649782944</v>
      </c>
      <c r="O113" s="88">
        <f t="shared" si="27"/>
        <v>224.9318693153634</v>
      </c>
      <c r="R113" s="77"/>
      <c r="S113" s="18"/>
      <c r="T113" s="18"/>
    </row>
    <row r="114" spans="1:20" ht="16.5" customHeight="1" x14ac:dyDescent="0.2">
      <c r="A114" s="45">
        <v>109</v>
      </c>
      <c r="B114" s="45" t="s">
        <v>154</v>
      </c>
      <c r="C114" s="85">
        <v>36578</v>
      </c>
      <c r="D114" s="85">
        <v>45535</v>
      </c>
      <c r="E114" s="39">
        <f t="shared" si="21"/>
        <v>66.676721737516246</v>
      </c>
      <c r="F114" s="86">
        <v>80501.52</v>
      </c>
      <c r="G114" s="39">
        <f t="shared" si="22"/>
        <v>89.8264485496248</v>
      </c>
      <c r="H114" s="86">
        <v>21.510099714045399</v>
      </c>
      <c r="I114" s="39">
        <f t="shared" si="23"/>
        <v>43.176240423543319</v>
      </c>
      <c r="J114" s="87">
        <v>16.5</v>
      </c>
      <c r="K114" s="40">
        <f t="shared" si="24"/>
        <v>4.5109081961834983E-4</v>
      </c>
      <c r="L114" s="41">
        <f t="shared" si="25"/>
        <v>1.7815765846557818</v>
      </c>
      <c r="M114" s="42">
        <v>3.8666666666666667</v>
      </c>
      <c r="N114" s="39">
        <f t="shared" si="26"/>
        <v>23.010130246020267</v>
      </c>
      <c r="O114" s="88">
        <f t="shared" si="27"/>
        <v>224.4711175413604</v>
      </c>
      <c r="R114" s="77"/>
      <c r="S114" s="18"/>
      <c r="T114" s="18"/>
    </row>
    <row r="115" spans="1:20" ht="16.5" customHeight="1" x14ac:dyDescent="0.2">
      <c r="A115" s="45">
        <v>110</v>
      </c>
      <c r="B115" s="45" t="s">
        <v>118</v>
      </c>
      <c r="C115" s="85">
        <v>14149</v>
      </c>
      <c r="D115" s="85">
        <v>43029</v>
      </c>
      <c r="E115" s="39">
        <f t="shared" si="21"/>
        <v>69.584184147020608</v>
      </c>
      <c r="F115" s="86">
        <v>68976.27</v>
      </c>
      <c r="G115" s="39">
        <f t="shared" si="22"/>
        <v>91.466368803846905</v>
      </c>
      <c r="H115" s="86">
        <v>18.870906681263101</v>
      </c>
      <c r="I115" s="39">
        <f t="shared" si="23"/>
        <v>35.364112946795714</v>
      </c>
      <c r="J115" s="87">
        <v>14.5</v>
      </c>
      <c r="K115" s="40">
        <f t="shared" si="24"/>
        <v>1.0248074068838788E-3</v>
      </c>
      <c r="L115" s="41">
        <f t="shared" si="25"/>
        <v>4.0474618424530195</v>
      </c>
      <c r="M115" s="42">
        <v>3.9166666666666665</v>
      </c>
      <c r="N115" s="39">
        <f t="shared" si="26"/>
        <v>23.878437047756876</v>
      </c>
      <c r="O115" s="88">
        <f t="shared" si="27"/>
        <v>224.34056478787312</v>
      </c>
      <c r="R115" s="77"/>
      <c r="S115" s="18"/>
      <c r="T115" s="18"/>
    </row>
    <row r="116" spans="1:20" ht="16.5" customHeight="1" x14ac:dyDescent="0.2">
      <c r="A116" s="45">
        <v>111</v>
      </c>
      <c r="B116" s="45" t="s">
        <v>68</v>
      </c>
      <c r="C116" s="85">
        <v>9576</v>
      </c>
      <c r="D116" s="85">
        <v>44522</v>
      </c>
      <c r="E116" s="39">
        <f t="shared" si="21"/>
        <v>67.852004826434012</v>
      </c>
      <c r="F116" s="86">
        <v>57104.01</v>
      </c>
      <c r="G116" s="39">
        <f t="shared" si="22"/>
        <v>93.155664883098211</v>
      </c>
      <c r="H116" s="86">
        <v>21.051270641918901</v>
      </c>
      <c r="I116" s="39">
        <f t="shared" si="23"/>
        <v>41.818086185878016</v>
      </c>
      <c r="J116" s="87">
        <v>6.5</v>
      </c>
      <c r="K116" s="40">
        <f t="shared" si="24"/>
        <v>6.787802840434419E-4</v>
      </c>
      <c r="L116" s="41">
        <f t="shared" si="25"/>
        <v>2.6808327892838455</v>
      </c>
      <c r="M116" s="42">
        <v>3.6</v>
      </c>
      <c r="N116" s="39">
        <f t="shared" si="26"/>
        <v>18.379160636758325</v>
      </c>
      <c r="O116" s="88">
        <f t="shared" si="27"/>
        <v>223.88574932145238</v>
      </c>
      <c r="R116" s="77"/>
      <c r="S116" s="18"/>
      <c r="T116" s="18"/>
    </row>
    <row r="117" spans="1:20" ht="16.5" customHeight="1" x14ac:dyDescent="0.2">
      <c r="A117" s="45">
        <v>112</v>
      </c>
      <c r="B117" s="45" t="s">
        <v>99</v>
      </c>
      <c r="C117" s="85">
        <v>8333</v>
      </c>
      <c r="D117" s="85">
        <v>44400</v>
      </c>
      <c r="E117" s="39">
        <f t="shared" si="21"/>
        <v>67.993549285316504</v>
      </c>
      <c r="F117" s="86">
        <v>62628.58</v>
      </c>
      <c r="G117" s="39">
        <f t="shared" si="22"/>
        <v>92.369577445613743</v>
      </c>
      <c r="H117" s="86">
        <v>22.7394843809662</v>
      </c>
      <c r="I117" s="39">
        <f t="shared" si="23"/>
        <v>46.815273119010591</v>
      </c>
      <c r="J117" s="87">
        <v>5</v>
      </c>
      <c r="K117" s="40">
        <f t="shared" si="24"/>
        <v>6.0002400096003836E-4</v>
      </c>
      <c r="L117" s="41">
        <f t="shared" si="25"/>
        <v>2.3697860028415385</v>
      </c>
      <c r="M117" s="42">
        <v>3.3166666666666664</v>
      </c>
      <c r="N117" s="39">
        <f t="shared" si="26"/>
        <v>13.458755426917509</v>
      </c>
      <c r="O117" s="88">
        <f t="shared" si="27"/>
        <v>223.0069412796999</v>
      </c>
      <c r="R117" s="77"/>
      <c r="S117" s="18"/>
      <c r="T117" s="18"/>
    </row>
    <row r="118" spans="1:20" ht="16.5" customHeight="1" x14ac:dyDescent="0.2">
      <c r="A118" s="45">
        <v>113</v>
      </c>
      <c r="B118" s="45" t="s">
        <v>75</v>
      </c>
      <c r="C118" s="85">
        <v>5454</v>
      </c>
      <c r="D118" s="85">
        <v>41476</v>
      </c>
      <c r="E118" s="39">
        <f t="shared" si="21"/>
        <v>71.385975496565806</v>
      </c>
      <c r="F118" s="86">
        <v>52151.08</v>
      </c>
      <c r="G118" s="39">
        <f t="shared" si="22"/>
        <v>93.860414040361107</v>
      </c>
      <c r="H118" s="86">
        <v>17.91809875429</v>
      </c>
      <c r="I118" s="39">
        <f t="shared" si="23"/>
        <v>32.543759568353195</v>
      </c>
      <c r="J118" s="87">
        <v>5.5</v>
      </c>
      <c r="K118" s="40">
        <f t="shared" si="24"/>
        <v>1.0084341767510085E-3</v>
      </c>
      <c r="L118" s="41">
        <f t="shared" si="25"/>
        <v>3.982796009872827</v>
      </c>
      <c r="M118" s="42">
        <v>3.7249999999999996</v>
      </c>
      <c r="N118" s="39">
        <f t="shared" si="26"/>
        <v>20.549927641099853</v>
      </c>
      <c r="O118" s="88">
        <f t="shared" si="27"/>
        <v>222.32287275625282</v>
      </c>
      <c r="R118" s="77"/>
      <c r="S118" s="18"/>
      <c r="T118" s="18"/>
    </row>
    <row r="119" spans="1:20" ht="16.5" customHeight="1" x14ac:dyDescent="0.2">
      <c r="A119" s="45">
        <v>114</v>
      </c>
      <c r="B119" s="45" t="s">
        <v>71</v>
      </c>
      <c r="C119" s="85">
        <v>29250</v>
      </c>
      <c r="D119" s="85">
        <v>43583</v>
      </c>
      <c r="E119" s="39">
        <f t="shared" si="21"/>
        <v>68.94143307963617</v>
      </c>
      <c r="F119" s="86">
        <v>55836.54</v>
      </c>
      <c r="G119" s="39">
        <f t="shared" si="22"/>
        <v>93.336012357089572</v>
      </c>
      <c r="H119" s="86">
        <v>21.1441690763066</v>
      </c>
      <c r="I119" s="39">
        <f t="shared" si="23"/>
        <v>42.093069638324422</v>
      </c>
      <c r="J119" s="87">
        <v>22</v>
      </c>
      <c r="K119" s="40">
        <f t="shared" si="24"/>
        <v>7.5213675213675211E-4</v>
      </c>
      <c r="L119" s="41">
        <f t="shared" si="25"/>
        <v>2.970553085517456</v>
      </c>
      <c r="M119" s="42">
        <v>3.3583333333333338</v>
      </c>
      <c r="N119" s="39">
        <f t="shared" si="26"/>
        <v>14.182344428364701</v>
      </c>
      <c r="O119" s="88">
        <f t="shared" si="27"/>
        <v>221.5234125889323</v>
      </c>
      <c r="R119" s="77"/>
      <c r="S119" s="18"/>
      <c r="T119" s="18"/>
    </row>
    <row r="120" spans="1:20" ht="16.5" customHeight="1" x14ac:dyDescent="0.2">
      <c r="A120" s="45">
        <v>115</v>
      </c>
      <c r="B120" s="45" t="s">
        <v>81</v>
      </c>
      <c r="C120" s="85">
        <v>4571</v>
      </c>
      <c r="D120" s="85">
        <v>37099</v>
      </c>
      <c r="E120" s="39">
        <f t="shared" si="21"/>
        <v>76.464173009095973</v>
      </c>
      <c r="F120" s="86">
        <v>52701.5</v>
      </c>
      <c r="G120" s="39">
        <f t="shared" si="22"/>
        <v>93.782095140005026</v>
      </c>
      <c r="H120" s="86">
        <v>19.0968974004203</v>
      </c>
      <c r="I120" s="39">
        <f t="shared" si="23"/>
        <v>36.033055416970662</v>
      </c>
      <c r="J120" s="87">
        <v>7</v>
      </c>
      <c r="K120" s="40">
        <f t="shared" si="24"/>
        <v>1.5313935681470138E-3</v>
      </c>
      <c r="L120" s="41">
        <f t="shared" si="25"/>
        <v>6.0482164660577462</v>
      </c>
      <c r="M120" s="42">
        <v>3.0666666666666664</v>
      </c>
      <c r="N120" s="39">
        <f t="shared" si="26"/>
        <v>9.1172214182344415</v>
      </c>
      <c r="O120" s="88">
        <f t="shared" si="27"/>
        <v>221.44476145036384</v>
      </c>
      <c r="R120" s="77"/>
      <c r="S120" s="18"/>
      <c r="T120" s="18"/>
    </row>
    <row r="121" spans="1:20" ht="16.5" customHeight="1" x14ac:dyDescent="0.2">
      <c r="A121" s="45">
        <v>116</v>
      </c>
      <c r="B121" s="45" t="s">
        <v>100</v>
      </c>
      <c r="C121" s="85">
        <v>2129</v>
      </c>
      <c r="D121" s="85">
        <v>36284</v>
      </c>
      <c r="E121" s="39">
        <f t="shared" si="21"/>
        <v>77.409736402450335</v>
      </c>
      <c r="F121" s="86">
        <v>47033.56</v>
      </c>
      <c r="G121" s="39">
        <f t="shared" si="22"/>
        <v>94.588582600642823</v>
      </c>
      <c r="H121" s="86">
        <v>17.0271616774134</v>
      </c>
      <c r="I121" s="39">
        <f t="shared" si="23"/>
        <v>29.90654662793278</v>
      </c>
      <c r="J121" s="87">
        <v>1</v>
      </c>
      <c r="K121" s="40">
        <f t="shared" si="24"/>
        <v>4.6970408642555192E-4</v>
      </c>
      <c r="L121" s="41">
        <f t="shared" si="25"/>
        <v>1.855089409269943</v>
      </c>
      <c r="M121" s="42">
        <v>3.5250000000000004</v>
      </c>
      <c r="N121" s="39">
        <f t="shared" si="26"/>
        <v>17.076700434153409</v>
      </c>
      <c r="O121" s="88">
        <f t="shared" si="27"/>
        <v>220.83665547444929</v>
      </c>
      <c r="R121" s="77"/>
      <c r="S121" s="18"/>
      <c r="T121" s="18"/>
    </row>
    <row r="122" spans="1:20" ht="16.5" customHeight="1" x14ac:dyDescent="0.2">
      <c r="A122" s="45">
        <v>117</v>
      </c>
      <c r="B122" s="45" t="s">
        <v>121</v>
      </c>
      <c r="C122" s="85">
        <v>28152</v>
      </c>
      <c r="D122" s="85">
        <v>48740</v>
      </c>
      <c r="E122" s="39">
        <f t="shared" si="21"/>
        <v>62.958279190644149</v>
      </c>
      <c r="F122" s="86">
        <v>77614.320000000007</v>
      </c>
      <c r="G122" s="39">
        <f t="shared" si="22"/>
        <v>90.237266341689192</v>
      </c>
      <c r="H122" s="86">
        <v>21.815328429359699</v>
      </c>
      <c r="I122" s="39">
        <f t="shared" si="23"/>
        <v>44.079730848071094</v>
      </c>
      <c r="J122" s="87">
        <v>14</v>
      </c>
      <c r="K122" s="40">
        <f t="shared" si="24"/>
        <v>4.9730036942313162E-4</v>
      </c>
      <c r="L122" s="41">
        <f t="shared" si="25"/>
        <v>1.9640805247477948</v>
      </c>
      <c r="M122" s="42">
        <v>3.7333333333333338</v>
      </c>
      <c r="N122" s="39">
        <f t="shared" si="26"/>
        <v>20.694645441389305</v>
      </c>
      <c r="O122" s="88">
        <f t="shared" si="27"/>
        <v>219.93400234654152</v>
      </c>
      <c r="R122" s="77"/>
      <c r="S122" s="18"/>
      <c r="T122" s="18"/>
    </row>
    <row r="123" spans="1:20" ht="16.5" customHeight="1" x14ac:dyDescent="0.2">
      <c r="A123" s="45">
        <v>118</v>
      </c>
      <c r="B123" s="45" t="s">
        <v>153</v>
      </c>
      <c r="C123" s="85">
        <v>14872</v>
      </c>
      <c r="D123" s="85">
        <v>45519</v>
      </c>
      <c r="E123" s="39">
        <f t="shared" si="21"/>
        <v>66.695284945238541</v>
      </c>
      <c r="F123" s="86">
        <v>54205.440000000002</v>
      </c>
      <c r="G123" s="39">
        <f t="shared" si="22"/>
        <v>93.568100504996266</v>
      </c>
      <c r="H123" s="86">
        <v>22.184391232227799</v>
      </c>
      <c r="I123" s="39">
        <f t="shared" si="23"/>
        <v>45.17217297985858</v>
      </c>
      <c r="J123" s="87">
        <v>10</v>
      </c>
      <c r="K123" s="40">
        <f t="shared" si="24"/>
        <v>6.7240451855836469E-4</v>
      </c>
      <c r="L123" s="41">
        <f t="shared" si="25"/>
        <v>2.6556517968906053</v>
      </c>
      <c r="M123" s="42">
        <v>3.1916666666666664</v>
      </c>
      <c r="N123" s="39">
        <f t="shared" si="26"/>
        <v>11.287988422575976</v>
      </c>
      <c r="O123" s="88">
        <f t="shared" si="27"/>
        <v>219.37919864955995</v>
      </c>
      <c r="R123" s="77"/>
      <c r="S123" s="18"/>
      <c r="T123" s="18"/>
    </row>
    <row r="124" spans="1:20" ht="16.5" customHeight="1" x14ac:dyDescent="0.2">
      <c r="A124" s="45">
        <v>119</v>
      </c>
      <c r="B124" s="45" t="s">
        <v>61</v>
      </c>
      <c r="C124" s="85">
        <v>3501</v>
      </c>
      <c r="D124" s="85">
        <v>43330</v>
      </c>
      <c r="E124" s="39">
        <f t="shared" si="21"/>
        <v>69.234963801744939</v>
      </c>
      <c r="F124" s="86">
        <v>62544.43</v>
      </c>
      <c r="G124" s="39">
        <f t="shared" si="22"/>
        <v>92.381551093855023</v>
      </c>
      <c r="H124" s="86">
        <v>15.6856023995442</v>
      </c>
      <c r="I124" s="39">
        <f t="shared" si="23"/>
        <v>25.935472149428662</v>
      </c>
      <c r="J124" s="87">
        <v>1</v>
      </c>
      <c r="K124" s="40">
        <f t="shared" si="24"/>
        <v>2.8563267637817766E-4</v>
      </c>
      <c r="L124" s="41">
        <f t="shared" si="25"/>
        <v>1.1281020715040584</v>
      </c>
      <c r="M124" s="42">
        <v>4.208333333333333</v>
      </c>
      <c r="N124" s="39">
        <f t="shared" si="26"/>
        <v>28.943560057887119</v>
      </c>
      <c r="O124" s="88">
        <f t="shared" si="27"/>
        <v>217.6236491744198</v>
      </c>
      <c r="R124" s="77"/>
      <c r="S124" s="18"/>
      <c r="T124" s="18"/>
    </row>
    <row r="125" spans="1:20" ht="16.5" customHeight="1" x14ac:dyDescent="0.2">
      <c r="A125" s="45">
        <v>120</v>
      </c>
      <c r="B125" s="45" t="s">
        <v>131</v>
      </c>
      <c r="C125" s="85">
        <v>12914</v>
      </c>
      <c r="D125" s="85">
        <v>41122</v>
      </c>
      <c r="E125" s="39">
        <f t="shared" si="21"/>
        <v>71.79668646742158</v>
      </c>
      <c r="F125" s="86">
        <v>64252.05</v>
      </c>
      <c r="G125" s="39">
        <f t="shared" si="22"/>
        <v>92.138574965396657</v>
      </c>
      <c r="H125" s="86">
        <v>17.204668069585502</v>
      </c>
      <c r="I125" s="39">
        <f t="shared" si="23"/>
        <v>30.431973357376705</v>
      </c>
      <c r="J125" s="87">
        <v>9</v>
      </c>
      <c r="K125" s="40">
        <f t="shared" si="24"/>
        <v>6.9691807340870374E-4</v>
      </c>
      <c r="L125" s="41">
        <f t="shared" si="25"/>
        <v>2.7524677227056973</v>
      </c>
      <c r="M125" s="42">
        <v>3.6999999999999997</v>
      </c>
      <c r="N125" s="39">
        <f t="shared" si="26"/>
        <v>20.115774240231548</v>
      </c>
      <c r="O125" s="88">
        <f t="shared" si="27"/>
        <v>217.23547675313219</v>
      </c>
      <c r="R125" s="77"/>
      <c r="S125" s="18"/>
      <c r="T125" s="18"/>
    </row>
    <row r="126" spans="1:20" ht="16.5" customHeight="1" x14ac:dyDescent="0.2">
      <c r="A126" s="45">
        <v>121</v>
      </c>
      <c r="B126" s="45" t="s">
        <v>83</v>
      </c>
      <c r="C126" s="85">
        <v>1734</v>
      </c>
      <c r="D126" s="85">
        <v>38558</v>
      </c>
      <c r="E126" s="39">
        <f t="shared" si="21"/>
        <v>74.771440504919255</v>
      </c>
      <c r="F126" s="86">
        <v>43578.43</v>
      </c>
      <c r="G126" s="39">
        <f t="shared" si="22"/>
        <v>95.080210779465006</v>
      </c>
      <c r="H126" s="86">
        <v>17.375718412212301</v>
      </c>
      <c r="I126" s="39">
        <f t="shared" si="23"/>
        <v>30.938289896160988</v>
      </c>
      <c r="J126" s="87">
        <v>0</v>
      </c>
      <c r="K126" s="40">
        <f t="shared" si="24"/>
        <v>0</v>
      </c>
      <c r="L126" s="41">
        <f t="shared" si="25"/>
        <v>0</v>
      </c>
      <c r="M126" s="42">
        <v>3.3583333333333338</v>
      </c>
      <c r="N126" s="39">
        <f t="shared" si="26"/>
        <v>14.182344428364701</v>
      </c>
      <c r="O126" s="88">
        <f t="shared" si="27"/>
        <v>214.97228560890997</v>
      </c>
      <c r="R126" s="77"/>
      <c r="S126" s="18"/>
      <c r="T126" s="18"/>
    </row>
    <row r="127" spans="1:20" ht="16.5" customHeight="1" x14ac:dyDescent="0.2">
      <c r="A127" s="45">
        <v>122</v>
      </c>
      <c r="B127" s="45" t="s">
        <v>82</v>
      </c>
      <c r="C127" s="85">
        <v>7348</v>
      </c>
      <c r="D127" s="85">
        <v>49767</v>
      </c>
      <c r="E127" s="39">
        <f t="shared" si="21"/>
        <v>61.766753294969376</v>
      </c>
      <c r="F127" s="86">
        <v>66497.009999999995</v>
      </c>
      <c r="G127" s="39">
        <f t="shared" si="22"/>
        <v>91.819141081192981</v>
      </c>
      <c r="H127" s="86">
        <v>24.399761559140099</v>
      </c>
      <c r="I127" s="39">
        <f t="shared" si="23"/>
        <v>51.729766603011541</v>
      </c>
      <c r="J127" s="87">
        <v>3</v>
      </c>
      <c r="K127" s="40">
        <f t="shared" si="24"/>
        <v>4.0827436037016874E-4</v>
      </c>
      <c r="L127" s="41">
        <f t="shared" si="25"/>
        <v>1.6124736060162119</v>
      </c>
      <c r="M127" s="42">
        <v>3</v>
      </c>
      <c r="N127" s="39">
        <f t="shared" si="26"/>
        <v>7.9594790159189621</v>
      </c>
      <c r="O127" s="88">
        <f t="shared" si="27"/>
        <v>214.88761360110905</v>
      </c>
      <c r="R127" s="77"/>
      <c r="S127" s="18"/>
      <c r="T127" s="18"/>
    </row>
    <row r="128" spans="1:20" ht="16.5" customHeight="1" x14ac:dyDescent="0.2">
      <c r="A128" s="45">
        <v>123</v>
      </c>
      <c r="B128" s="45" t="s">
        <v>150</v>
      </c>
      <c r="C128" s="85">
        <v>128278</v>
      </c>
      <c r="D128" s="85">
        <v>46074</v>
      </c>
      <c r="E128" s="39">
        <f t="shared" si="21"/>
        <v>66.051373677371458</v>
      </c>
      <c r="F128" s="86">
        <v>109672.48</v>
      </c>
      <c r="G128" s="39">
        <f t="shared" si="22"/>
        <v>85.675731806898796</v>
      </c>
      <c r="H128" s="86">
        <v>14.7479649617975</v>
      </c>
      <c r="I128" s="39">
        <f t="shared" si="23"/>
        <v>23.160024086455376</v>
      </c>
      <c r="J128" s="87">
        <v>488.5</v>
      </c>
      <c r="K128" s="40">
        <f t="shared" si="24"/>
        <v>3.8081354558069194E-3</v>
      </c>
      <c r="L128" s="41">
        <f t="shared" si="25"/>
        <v>15.040175202419695</v>
      </c>
      <c r="M128" s="42">
        <v>3.933333333333334</v>
      </c>
      <c r="N128" s="39">
        <f t="shared" si="26"/>
        <v>24.167872648335763</v>
      </c>
      <c r="O128" s="88">
        <f t="shared" si="27"/>
        <v>214.09517742148108</v>
      </c>
      <c r="R128" s="77"/>
      <c r="S128" s="18"/>
      <c r="T128" s="18"/>
    </row>
    <row r="129" spans="1:20" ht="16.5" customHeight="1" x14ac:dyDescent="0.2">
      <c r="A129" s="45">
        <v>124</v>
      </c>
      <c r="B129" s="45" t="s">
        <v>101</v>
      </c>
      <c r="C129" s="85">
        <v>5531</v>
      </c>
      <c r="D129" s="85">
        <v>44967</v>
      </c>
      <c r="E129" s="39">
        <f t="shared" si="21"/>
        <v>67.33571561165769</v>
      </c>
      <c r="F129" s="86">
        <v>61020.18</v>
      </c>
      <c r="G129" s="39">
        <f t="shared" si="22"/>
        <v>92.598435625426831</v>
      </c>
      <c r="H129" s="86">
        <v>18.602389865269501</v>
      </c>
      <c r="I129" s="39">
        <f t="shared" si="23"/>
        <v>34.569291359236068</v>
      </c>
      <c r="J129" s="87">
        <v>2</v>
      </c>
      <c r="K129" s="40">
        <f t="shared" si="24"/>
        <v>3.6159826432833123E-4</v>
      </c>
      <c r="L129" s="41">
        <f t="shared" si="25"/>
        <v>1.4281270483947599</v>
      </c>
      <c r="M129" s="42">
        <v>3.5500000000000003</v>
      </c>
      <c r="N129" s="39">
        <f t="shared" si="26"/>
        <v>17.510853835021717</v>
      </c>
      <c r="O129" s="88">
        <f t="shared" si="27"/>
        <v>213.44242347973707</v>
      </c>
      <c r="R129" s="77"/>
      <c r="S129" s="18"/>
      <c r="T129" s="18"/>
    </row>
    <row r="130" spans="1:20" ht="16.5" customHeight="1" x14ac:dyDescent="0.2">
      <c r="A130" s="45">
        <v>125</v>
      </c>
      <c r="B130" s="45" t="s">
        <v>130</v>
      </c>
      <c r="C130" s="85">
        <v>13955</v>
      </c>
      <c r="D130" s="85">
        <v>49512</v>
      </c>
      <c r="E130" s="39">
        <f t="shared" si="21"/>
        <v>62.062604418043435</v>
      </c>
      <c r="F130" s="86">
        <v>98649.16</v>
      </c>
      <c r="G130" s="39">
        <f t="shared" si="22"/>
        <v>87.244232771022922</v>
      </c>
      <c r="H130" s="86">
        <v>20.5069977749943</v>
      </c>
      <c r="I130" s="39">
        <f t="shared" si="23"/>
        <v>40.207014556885653</v>
      </c>
      <c r="J130" s="87">
        <v>20.5</v>
      </c>
      <c r="K130" s="40">
        <f t="shared" si="24"/>
        <v>1.46900752418488E-3</v>
      </c>
      <c r="L130" s="41">
        <f t="shared" si="25"/>
        <v>5.8018236992391277</v>
      </c>
      <c r="M130" s="42">
        <v>3.5833333333333335</v>
      </c>
      <c r="N130" s="39">
        <f t="shared" si="26"/>
        <v>18.089725036179459</v>
      </c>
      <c r="O130" s="88">
        <f t="shared" si="27"/>
        <v>213.40540048137061</v>
      </c>
      <c r="R130" s="77"/>
      <c r="S130" s="18"/>
      <c r="T130" s="18"/>
    </row>
    <row r="131" spans="1:20" ht="16.5" customHeight="1" x14ac:dyDescent="0.2">
      <c r="A131" s="45">
        <v>126</v>
      </c>
      <c r="B131" s="45" t="s">
        <v>116</v>
      </c>
      <c r="C131" s="85">
        <v>2314</v>
      </c>
      <c r="D131" s="85">
        <v>38777</v>
      </c>
      <c r="E131" s="39">
        <f t="shared" si="21"/>
        <v>74.517356599220349</v>
      </c>
      <c r="F131" s="86">
        <v>75141.16</v>
      </c>
      <c r="G131" s="39">
        <f t="shared" si="22"/>
        <v>90.589170654040942</v>
      </c>
      <c r="H131" s="86">
        <v>16.746225021506898</v>
      </c>
      <c r="I131" s="39">
        <f t="shared" si="23"/>
        <v>29.074961767874608</v>
      </c>
      <c r="J131" s="87">
        <v>3</v>
      </c>
      <c r="K131" s="40">
        <f t="shared" si="24"/>
        <v>1.2964563526361278E-3</v>
      </c>
      <c r="L131" s="41">
        <f t="shared" si="25"/>
        <v>5.120335374678965</v>
      </c>
      <c r="M131" s="42">
        <v>3.3166666666666664</v>
      </c>
      <c r="N131" s="39">
        <f t="shared" si="26"/>
        <v>13.458755426917509</v>
      </c>
      <c r="O131" s="88">
        <f t="shared" si="27"/>
        <v>212.76057982273238</v>
      </c>
      <c r="R131" s="77"/>
      <c r="S131" s="18"/>
      <c r="T131" s="18"/>
    </row>
    <row r="132" spans="1:20" ht="16.5" customHeight="1" x14ac:dyDescent="0.2">
      <c r="A132" s="45">
        <v>127</v>
      </c>
      <c r="B132" s="45" t="s">
        <v>70</v>
      </c>
      <c r="C132" s="85">
        <v>10345</v>
      </c>
      <c r="D132" s="85">
        <v>48460</v>
      </c>
      <c r="E132" s="39">
        <f t="shared" si="21"/>
        <v>63.283135325784293</v>
      </c>
      <c r="F132" s="86">
        <v>71091.350000000006</v>
      </c>
      <c r="G132" s="39">
        <f t="shared" si="22"/>
        <v>91.165415459555021</v>
      </c>
      <c r="H132" s="86">
        <v>20.0099561421824</v>
      </c>
      <c r="I132" s="39">
        <f t="shared" si="23"/>
        <v>38.735749458597695</v>
      </c>
      <c r="J132" s="87">
        <v>12</v>
      </c>
      <c r="K132" s="40">
        <f t="shared" si="24"/>
        <v>1.1599806669888835E-3</v>
      </c>
      <c r="L132" s="41">
        <f t="shared" si="25"/>
        <v>4.5813266532652008</v>
      </c>
      <c r="M132" s="42">
        <v>3.3416666666666668</v>
      </c>
      <c r="N132" s="39">
        <f t="shared" si="26"/>
        <v>13.892908827785824</v>
      </c>
      <c r="O132" s="88">
        <f t="shared" si="27"/>
        <v>211.65853572498801</v>
      </c>
      <c r="R132" s="77"/>
      <c r="S132" s="18"/>
      <c r="T132" s="18"/>
    </row>
    <row r="133" spans="1:20" ht="16.5" customHeight="1" x14ac:dyDescent="0.2">
      <c r="A133" s="45">
        <v>128</v>
      </c>
      <c r="B133" s="45" t="s">
        <v>145</v>
      </c>
      <c r="C133" s="85">
        <v>23975</v>
      </c>
      <c r="D133" s="85">
        <v>54543</v>
      </c>
      <c r="E133" s="39">
        <f t="shared" si="21"/>
        <v>56.225635789864484</v>
      </c>
      <c r="F133" s="86">
        <v>79002.720000000001</v>
      </c>
      <c r="G133" s="39">
        <f t="shared" si="22"/>
        <v>90.039711817408858</v>
      </c>
      <c r="H133" s="86">
        <v>23.412498235824501</v>
      </c>
      <c r="I133" s="39">
        <f t="shared" si="23"/>
        <v>48.807423735681326</v>
      </c>
      <c r="J133" s="87">
        <v>12.5</v>
      </c>
      <c r="K133" s="40">
        <f t="shared" si="24"/>
        <v>5.2137643378519292E-4</v>
      </c>
      <c r="L133" s="41">
        <f t="shared" si="25"/>
        <v>2.059168588287648</v>
      </c>
      <c r="M133" s="42">
        <v>3.2916666666666661</v>
      </c>
      <c r="N133" s="39">
        <f t="shared" si="26"/>
        <v>13.024602026049198</v>
      </c>
      <c r="O133" s="88">
        <f t="shared" si="27"/>
        <v>210.15654195729149</v>
      </c>
      <c r="R133" s="77"/>
      <c r="S133" s="18"/>
      <c r="T133" s="18"/>
    </row>
    <row r="134" spans="1:20" ht="16.5" customHeight="1" x14ac:dyDescent="0.2">
      <c r="A134" s="45">
        <v>129</v>
      </c>
      <c r="B134" s="45" t="s">
        <v>72</v>
      </c>
      <c r="C134" s="85">
        <v>4316</v>
      </c>
      <c r="D134" s="85">
        <v>41592</v>
      </c>
      <c r="E134" s="39">
        <f t="shared" ref="E134:E165" si="28">SUM(100-(((D134-$D$2)/$D$3)*100))</f>
        <v>71.251392240579179</v>
      </c>
      <c r="F134" s="86">
        <v>58936.43</v>
      </c>
      <c r="G134" s="39">
        <f t="shared" ref="G134:G165" si="29">SUM(100-(((F134-$F$2)/$F$3)*100))</f>
        <v>92.89493104459217</v>
      </c>
      <c r="H134" s="86">
        <v>17.1691585701947</v>
      </c>
      <c r="I134" s="39">
        <f t="shared" ref="I134:I165" si="30">SUM((H134-$H$2)/$H$3)*100</f>
        <v>30.326863677095389</v>
      </c>
      <c r="J134" s="87">
        <v>1.5</v>
      </c>
      <c r="K134" s="40">
        <f t="shared" ref="K134:K165" si="31">SUM(J134/C134)</f>
        <v>3.4754402224281743E-4</v>
      </c>
      <c r="L134" s="41">
        <f t="shared" ref="L134:L165" si="32">SUM((K134-$K$2)/$K$3)*100</f>
        <v>1.372620025139843</v>
      </c>
      <c r="M134" s="42">
        <v>3.35</v>
      </c>
      <c r="N134" s="39">
        <f t="shared" ref="N134:N165" si="33">SUM((M134-$M$2)/$M$3)*100</f>
        <v>14.037626628075259</v>
      </c>
      <c r="O134" s="88">
        <f t="shared" ref="O134:O165" si="34">SUM(E134+G134+I134+L134+N134)</f>
        <v>209.88343361548183</v>
      </c>
      <c r="R134" s="77"/>
      <c r="S134" s="18"/>
      <c r="T134" s="18"/>
    </row>
    <row r="135" spans="1:20" ht="16.5" customHeight="1" x14ac:dyDescent="0.2">
      <c r="A135" s="45">
        <v>130</v>
      </c>
      <c r="B135" s="45" t="s">
        <v>95</v>
      </c>
      <c r="C135" s="85">
        <v>11310</v>
      </c>
      <c r="D135" s="85">
        <v>56042</v>
      </c>
      <c r="E135" s="39">
        <f t="shared" si="28"/>
        <v>54.486495266382029</v>
      </c>
      <c r="F135" s="86">
        <v>67706.84</v>
      </c>
      <c r="G135" s="39">
        <f t="shared" si="29"/>
        <v>91.646995164951193</v>
      </c>
      <c r="H135" s="86">
        <v>24.134160225535101</v>
      </c>
      <c r="I135" s="39">
        <f t="shared" si="30"/>
        <v>50.943574971576012</v>
      </c>
      <c r="J135" s="87">
        <v>2</v>
      </c>
      <c r="K135" s="40">
        <f t="shared" si="31"/>
        <v>1.7683465959328028E-4</v>
      </c>
      <c r="L135" s="41">
        <f t="shared" si="32"/>
        <v>0.6984058978489317</v>
      </c>
      <c r="M135" s="42">
        <v>3.2166666666666663</v>
      </c>
      <c r="N135" s="39">
        <f t="shared" si="33"/>
        <v>11.722141823444282</v>
      </c>
      <c r="O135" s="88">
        <f t="shared" si="34"/>
        <v>209.49761312420245</v>
      </c>
      <c r="R135" s="77"/>
      <c r="S135" s="18"/>
      <c r="T135" s="18"/>
    </row>
    <row r="136" spans="1:20" ht="16.5" customHeight="1" x14ac:dyDescent="0.2">
      <c r="A136" s="45">
        <v>131</v>
      </c>
      <c r="B136" s="45" t="s">
        <v>132</v>
      </c>
      <c r="C136" s="85">
        <v>4179</v>
      </c>
      <c r="D136" s="85">
        <v>42925</v>
      </c>
      <c r="E136" s="39">
        <f t="shared" si="28"/>
        <v>69.704844997215517</v>
      </c>
      <c r="F136" s="86">
        <v>50428.3</v>
      </c>
      <c r="G136" s="39">
        <f t="shared" si="29"/>
        <v>94.105547275264371</v>
      </c>
      <c r="H136" s="86">
        <v>17.201590348906102</v>
      </c>
      <c r="I136" s="39">
        <f t="shared" si="30"/>
        <v>30.422863168774871</v>
      </c>
      <c r="J136" s="87">
        <v>8</v>
      </c>
      <c r="K136" s="40">
        <f t="shared" si="31"/>
        <v>1.9143335726250299E-3</v>
      </c>
      <c r="L136" s="41">
        <f t="shared" si="32"/>
        <v>7.5606324045670412</v>
      </c>
      <c r="M136" s="42">
        <v>2.9750000000000001</v>
      </c>
      <c r="N136" s="39">
        <f t="shared" si="33"/>
        <v>7.5253256150506553</v>
      </c>
      <c r="O136" s="88">
        <f t="shared" si="34"/>
        <v>209.31921346087245</v>
      </c>
      <c r="R136" s="77"/>
      <c r="S136" s="18"/>
      <c r="T136" s="18"/>
    </row>
    <row r="137" spans="1:20" ht="16.5" customHeight="1" x14ac:dyDescent="0.2">
      <c r="A137" s="45">
        <v>132</v>
      </c>
      <c r="B137" s="45" t="s">
        <v>93</v>
      </c>
      <c r="C137" s="85">
        <v>34754</v>
      </c>
      <c r="D137" s="85">
        <v>55678</v>
      </c>
      <c r="E137" s="39">
        <f t="shared" si="28"/>
        <v>54.908808242064225</v>
      </c>
      <c r="F137" s="86">
        <v>89423.73</v>
      </c>
      <c r="G137" s="39">
        <f t="shared" si="29"/>
        <v>88.556913147666236</v>
      </c>
      <c r="H137" s="86">
        <v>23.772886046234898</v>
      </c>
      <c r="I137" s="39">
        <f t="shared" si="30"/>
        <v>49.874187508175801</v>
      </c>
      <c r="J137" s="87">
        <v>35.5</v>
      </c>
      <c r="K137" s="40">
        <f t="shared" si="31"/>
        <v>1.0214651550900615E-3</v>
      </c>
      <c r="L137" s="41">
        <f t="shared" si="32"/>
        <v>4.0342616679495205</v>
      </c>
      <c r="M137" s="42">
        <v>3.2166666666666668</v>
      </c>
      <c r="N137" s="39">
        <f t="shared" si="33"/>
        <v>11.722141823444289</v>
      </c>
      <c r="O137" s="88">
        <f t="shared" si="34"/>
        <v>209.09631238930007</v>
      </c>
      <c r="R137" s="77"/>
      <c r="S137" s="18"/>
      <c r="T137" s="18"/>
    </row>
    <row r="138" spans="1:20" ht="16.5" customHeight="1" x14ac:dyDescent="0.2">
      <c r="A138" s="45">
        <v>133</v>
      </c>
      <c r="B138" s="45" t="s">
        <v>171</v>
      </c>
      <c r="C138" s="85">
        <v>9719</v>
      </c>
      <c r="D138" s="85">
        <v>45856</v>
      </c>
      <c r="E138" s="39">
        <f t="shared" si="28"/>
        <v>66.30429738258772</v>
      </c>
      <c r="F138" s="86">
        <v>73760.639999999999</v>
      </c>
      <c r="G138" s="39">
        <f t="shared" si="29"/>
        <v>90.785603938295822</v>
      </c>
      <c r="H138" s="86">
        <v>18.035072549029799</v>
      </c>
      <c r="I138" s="39">
        <f t="shared" si="30"/>
        <v>32.890007146531616</v>
      </c>
      <c r="J138" s="87">
        <v>7.5</v>
      </c>
      <c r="K138" s="40">
        <f t="shared" si="31"/>
        <v>7.7168432966354561E-4</v>
      </c>
      <c r="L138" s="41">
        <f t="shared" si="32"/>
        <v>3.0477559566331736</v>
      </c>
      <c r="M138" s="42">
        <v>3.4416666666666664</v>
      </c>
      <c r="N138" s="39">
        <f t="shared" si="33"/>
        <v>15.629522431259044</v>
      </c>
      <c r="O138" s="88">
        <f t="shared" si="34"/>
        <v>208.65718685530737</v>
      </c>
      <c r="R138" s="77"/>
      <c r="S138" s="18"/>
      <c r="T138" s="18"/>
    </row>
    <row r="139" spans="1:20" ht="16.5" customHeight="1" x14ac:dyDescent="0.2">
      <c r="A139" s="45">
        <v>134</v>
      </c>
      <c r="B139" s="45" t="s">
        <v>69</v>
      </c>
      <c r="C139" s="85">
        <v>1195</v>
      </c>
      <c r="D139" s="85">
        <v>39209</v>
      </c>
      <c r="E139" s="39">
        <f t="shared" si="28"/>
        <v>74.01614999071839</v>
      </c>
      <c r="F139" s="86">
        <v>70331.37</v>
      </c>
      <c r="G139" s="39">
        <f t="shared" si="29"/>
        <v>91.273552514699489</v>
      </c>
      <c r="H139" s="86">
        <v>17.558138635475899</v>
      </c>
      <c r="I139" s="39">
        <f t="shared" si="30"/>
        <v>31.478261781798171</v>
      </c>
      <c r="J139" s="87">
        <v>3.5</v>
      </c>
      <c r="K139" s="40">
        <f t="shared" si="31"/>
        <v>2.9288702928870294E-3</v>
      </c>
      <c r="L139" s="41">
        <f t="shared" si="32"/>
        <v>11.567530320648519</v>
      </c>
      <c r="M139" s="42">
        <v>2.5416666666666665</v>
      </c>
      <c r="N139" s="39">
        <f t="shared" si="33"/>
        <v>0</v>
      </c>
      <c r="O139" s="88">
        <f t="shared" si="34"/>
        <v>208.3354946078646</v>
      </c>
      <c r="R139" s="77"/>
      <c r="S139" s="18"/>
      <c r="T139" s="18"/>
    </row>
    <row r="140" spans="1:20" ht="16.5" customHeight="1" x14ac:dyDescent="0.2">
      <c r="A140" s="45">
        <v>135</v>
      </c>
      <c r="B140" s="45" t="s">
        <v>108</v>
      </c>
      <c r="C140" s="85">
        <v>8264</v>
      </c>
      <c r="D140" s="85">
        <v>45939</v>
      </c>
      <c r="E140" s="39">
        <f t="shared" si="28"/>
        <v>66.208000742528313</v>
      </c>
      <c r="F140" s="86">
        <v>79276.429999999993</v>
      </c>
      <c r="G140" s="39">
        <f t="shared" si="29"/>
        <v>90.000765801245805</v>
      </c>
      <c r="H140" s="86">
        <v>17.635556903402101</v>
      </c>
      <c r="I140" s="39">
        <f t="shared" si="30"/>
        <v>31.707423260536583</v>
      </c>
      <c r="J140" s="87">
        <v>12</v>
      </c>
      <c r="K140" s="40">
        <f t="shared" si="31"/>
        <v>1.4520813165537271E-3</v>
      </c>
      <c r="L140" s="41">
        <f t="shared" si="32"/>
        <v>5.7349738901292957</v>
      </c>
      <c r="M140" s="42">
        <v>3.3749999999999996</v>
      </c>
      <c r="N140" s="39">
        <f t="shared" si="33"/>
        <v>14.471780028943556</v>
      </c>
      <c r="O140" s="88">
        <f t="shared" si="34"/>
        <v>208.12294372338354</v>
      </c>
      <c r="R140" s="77"/>
      <c r="S140" s="18"/>
      <c r="T140" s="18"/>
    </row>
    <row r="141" spans="1:20" ht="16.5" customHeight="1" x14ac:dyDescent="0.2">
      <c r="A141" s="45">
        <v>136</v>
      </c>
      <c r="B141" s="45" t="s">
        <v>151</v>
      </c>
      <c r="C141" s="85">
        <v>18512</v>
      </c>
      <c r="D141" s="85">
        <v>44599</v>
      </c>
      <c r="E141" s="39">
        <f t="shared" si="28"/>
        <v>67.762669389270457</v>
      </c>
      <c r="F141" s="86">
        <v>85460.24</v>
      </c>
      <c r="G141" s="39">
        <f t="shared" si="29"/>
        <v>89.120875537064009</v>
      </c>
      <c r="H141" s="86">
        <v>14.5902164383401</v>
      </c>
      <c r="I141" s="39">
        <f t="shared" si="30"/>
        <v>22.693081517567663</v>
      </c>
      <c r="J141" s="87">
        <v>57</v>
      </c>
      <c r="K141" s="40">
        <f t="shared" si="31"/>
        <v>3.079083837510804E-3</v>
      </c>
      <c r="L141" s="41">
        <f t="shared" si="32"/>
        <v>12.160796514862543</v>
      </c>
      <c r="M141" s="42">
        <v>3.4666666666666668</v>
      </c>
      <c r="N141" s="39">
        <f t="shared" si="33"/>
        <v>16.063675832127359</v>
      </c>
      <c r="O141" s="88">
        <f t="shared" si="34"/>
        <v>207.80109879089204</v>
      </c>
      <c r="R141" s="77"/>
      <c r="S141" s="18"/>
      <c r="T141" s="18"/>
    </row>
    <row r="142" spans="1:20" ht="16.5" customHeight="1" x14ac:dyDescent="0.2">
      <c r="A142" s="45">
        <v>137</v>
      </c>
      <c r="B142" s="45" t="s">
        <v>66</v>
      </c>
      <c r="C142" s="85">
        <v>17055</v>
      </c>
      <c r="D142" s="85">
        <v>48978</v>
      </c>
      <c r="E142" s="39">
        <f t="shared" si="28"/>
        <v>62.682151475775015</v>
      </c>
      <c r="F142" s="86">
        <v>89145.59</v>
      </c>
      <c r="G142" s="39">
        <f t="shared" si="29"/>
        <v>88.596489505620227</v>
      </c>
      <c r="H142" s="86">
        <v>17.7457672598741</v>
      </c>
      <c r="I142" s="39">
        <f t="shared" si="30"/>
        <v>32.033650763914537</v>
      </c>
      <c r="J142" s="87">
        <v>14</v>
      </c>
      <c r="K142" s="40">
        <f t="shared" si="31"/>
        <v>8.2087364409264149E-4</v>
      </c>
      <c r="L142" s="41">
        <f t="shared" si="32"/>
        <v>3.2420284334623233</v>
      </c>
      <c r="M142" s="42">
        <v>3.6333333333333333</v>
      </c>
      <c r="N142" s="39">
        <f t="shared" si="33"/>
        <v>18.958031837916067</v>
      </c>
      <c r="O142" s="88">
        <f t="shared" si="34"/>
        <v>205.51235201668817</v>
      </c>
      <c r="R142" s="77"/>
      <c r="S142" s="18"/>
      <c r="T142" s="18"/>
    </row>
    <row r="143" spans="1:20" ht="16.5" customHeight="1" x14ac:dyDescent="0.2">
      <c r="A143" s="45">
        <v>138</v>
      </c>
      <c r="B143" s="45" t="s">
        <v>94</v>
      </c>
      <c r="C143" s="85">
        <v>2914</v>
      </c>
      <c r="D143" s="85">
        <v>36745</v>
      </c>
      <c r="E143" s="39">
        <f t="shared" si="28"/>
        <v>76.874883979951733</v>
      </c>
      <c r="F143" s="86">
        <v>90582.26</v>
      </c>
      <c r="G143" s="39">
        <f t="shared" si="29"/>
        <v>88.392066674737322</v>
      </c>
      <c r="H143" s="86">
        <v>13.531853508282101</v>
      </c>
      <c r="I143" s="39">
        <f t="shared" si="30"/>
        <v>19.560280686564852</v>
      </c>
      <c r="J143" s="87">
        <v>5.5</v>
      </c>
      <c r="K143" s="40">
        <f t="shared" si="31"/>
        <v>1.8874399450926561E-3</v>
      </c>
      <c r="L143" s="41">
        <f t="shared" si="32"/>
        <v>7.4544164165567599</v>
      </c>
      <c r="M143" s="42">
        <v>3.2583333333333342</v>
      </c>
      <c r="N143" s="39">
        <f t="shared" si="33"/>
        <v>12.445730824891481</v>
      </c>
      <c r="O143" s="88">
        <f t="shared" si="34"/>
        <v>204.72737858270216</v>
      </c>
      <c r="R143" s="77"/>
      <c r="S143" s="18"/>
      <c r="T143" s="18"/>
    </row>
    <row r="144" spans="1:20" ht="16.5" customHeight="1" x14ac:dyDescent="0.2">
      <c r="A144" s="45">
        <v>139</v>
      </c>
      <c r="B144" s="45" t="s">
        <v>170</v>
      </c>
      <c r="C144" s="85">
        <v>8925</v>
      </c>
      <c r="D144" s="85">
        <v>61717</v>
      </c>
      <c r="E144" s="39">
        <f t="shared" si="28"/>
        <v>47.902357527380737</v>
      </c>
      <c r="F144" s="86">
        <v>110140.57</v>
      </c>
      <c r="G144" s="39">
        <f t="shared" si="29"/>
        <v>85.60912758817912</v>
      </c>
      <c r="H144" s="86">
        <v>25.6932031754069</v>
      </c>
      <c r="I144" s="39">
        <f t="shared" si="30"/>
        <v>55.55841068644726</v>
      </c>
      <c r="J144" s="87">
        <v>5.5</v>
      </c>
      <c r="K144" s="40">
        <f t="shared" si="31"/>
        <v>6.1624649859943982E-4</v>
      </c>
      <c r="L144" s="41">
        <f t="shared" si="32"/>
        <v>2.4338565196466555</v>
      </c>
      <c r="M144" s="42">
        <v>3.149999999999999</v>
      </c>
      <c r="N144" s="39">
        <f t="shared" si="33"/>
        <v>10.564399421128785</v>
      </c>
      <c r="O144" s="88">
        <f t="shared" si="34"/>
        <v>202.06815174278259</v>
      </c>
      <c r="R144" s="77"/>
      <c r="S144" s="18"/>
      <c r="T144" s="18"/>
    </row>
    <row r="145" spans="1:20" ht="16.5" customHeight="1" x14ac:dyDescent="0.2">
      <c r="A145" s="45">
        <v>140</v>
      </c>
      <c r="B145" s="45" t="s">
        <v>161</v>
      </c>
      <c r="C145" s="85">
        <v>6902</v>
      </c>
      <c r="D145" s="85">
        <v>44966</v>
      </c>
      <c r="E145" s="39">
        <f t="shared" si="28"/>
        <v>67.336875812140335</v>
      </c>
      <c r="F145" s="86">
        <v>118118.81</v>
      </c>
      <c r="G145" s="39">
        <f t="shared" si="29"/>
        <v>84.473909057644434</v>
      </c>
      <c r="H145" s="86">
        <v>13.362578562660699</v>
      </c>
      <c r="I145" s="39">
        <f t="shared" si="30"/>
        <v>19.059219401017348</v>
      </c>
      <c r="J145" s="87">
        <v>4</v>
      </c>
      <c r="K145" s="40">
        <f t="shared" si="31"/>
        <v>5.7954216169226315E-4</v>
      </c>
      <c r="L145" s="41">
        <f t="shared" si="32"/>
        <v>2.2888932786645659</v>
      </c>
      <c r="M145" s="42">
        <v>3.8666666666666667</v>
      </c>
      <c r="N145" s="39">
        <f t="shared" si="33"/>
        <v>23.010130246020267</v>
      </c>
      <c r="O145" s="88">
        <f t="shared" si="34"/>
        <v>196.16902779548695</v>
      </c>
      <c r="P145" s="74"/>
      <c r="R145" s="77"/>
      <c r="S145" s="18"/>
      <c r="T145" s="18"/>
    </row>
    <row r="146" spans="1:20" ht="16.5" customHeight="1" x14ac:dyDescent="0.2">
      <c r="A146" s="45">
        <v>141</v>
      </c>
      <c r="B146" s="45" t="s">
        <v>98</v>
      </c>
      <c r="C146" s="85">
        <v>22413</v>
      </c>
      <c r="D146" s="85">
        <v>52791</v>
      </c>
      <c r="E146" s="39">
        <f t="shared" si="28"/>
        <v>58.258307035455722</v>
      </c>
      <c r="F146" s="86">
        <v>99419.42</v>
      </c>
      <c r="G146" s="39">
        <f t="shared" si="29"/>
        <v>87.134632981429021</v>
      </c>
      <c r="H146" s="86">
        <v>18.3495736589465</v>
      </c>
      <c r="I146" s="39">
        <f t="shared" si="30"/>
        <v>33.820944266980788</v>
      </c>
      <c r="J146" s="87">
        <v>23.5</v>
      </c>
      <c r="K146" s="40">
        <f t="shared" si="31"/>
        <v>1.0484986391826171E-3</v>
      </c>
      <c r="L146" s="41">
        <f t="shared" si="32"/>
        <v>4.1410300173956696</v>
      </c>
      <c r="M146" s="42">
        <v>3.2000000000000006</v>
      </c>
      <c r="N146" s="39">
        <f t="shared" si="33"/>
        <v>11.432706222865427</v>
      </c>
      <c r="O146" s="88">
        <f t="shared" si="34"/>
        <v>194.78762052412662</v>
      </c>
      <c r="R146" s="77"/>
      <c r="S146" s="18"/>
      <c r="T146" s="18"/>
    </row>
    <row r="147" spans="1:20" ht="16.5" customHeight="1" x14ac:dyDescent="0.2">
      <c r="A147" s="45">
        <v>142</v>
      </c>
      <c r="B147" s="45" t="s">
        <v>129</v>
      </c>
      <c r="C147" s="85">
        <v>10217</v>
      </c>
      <c r="D147" s="85">
        <v>44251</v>
      </c>
      <c r="E147" s="39">
        <f t="shared" si="28"/>
        <v>68.166419157230365</v>
      </c>
      <c r="F147" s="86">
        <v>130970.04</v>
      </c>
      <c r="G147" s="39">
        <f t="shared" si="29"/>
        <v>82.645315979952684</v>
      </c>
      <c r="H147" s="86">
        <v>12.939413645095801</v>
      </c>
      <c r="I147" s="39">
        <f t="shared" si="30"/>
        <v>17.806632629742303</v>
      </c>
      <c r="J147" s="87">
        <v>3</v>
      </c>
      <c r="K147" s="40">
        <f t="shared" si="31"/>
        <v>2.9362826661446606E-4</v>
      </c>
      <c r="L147" s="41">
        <f t="shared" si="32"/>
        <v>1.1596805380255579</v>
      </c>
      <c r="M147" s="42">
        <v>3.9499999999999997</v>
      </c>
      <c r="N147" s="39">
        <f t="shared" si="33"/>
        <v>24.457308248914618</v>
      </c>
      <c r="O147" s="88">
        <f t="shared" si="34"/>
        <v>194.23535655386553</v>
      </c>
      <c r="R147" s="77"/>
      <c r="S147" s="18"/>
      <c r="T147" s="18"/>
    </row>
    <row r="148" spans="1:20" ht="16.5" customHeight="1" x14ac:dyDescent="0.2">
      <c r="A148" s="45">
        <v>143</v>
      </c>
      <c r="B148" s="45" t="s">
        <v>103</v>
      </c>
      <c r="C148" s="85">
        <v>2910</v>
      </c>
      <c r="D148" s="85">
        <v>38504</v>
      </c>
      <c r="E148" s="39">
        <f t="shared" si="28"/>
        <v>74.834091330981991</v>
      </c>
      <c r="F148" s="86">
        <v>108754.48</v>
      </c>
      <c r="G148" s="39">
        <f t="shared" si="29"/>
        <v>85.806353424076377</v>
      </c>
      <c r="H148" s="86">
        <v>11.8771832084122</v>
      </c>
      <c r="I148" s="39">
        <f t="shared" si="30"/>
        <v>14.662383808993734</v>
      </c>
      <c r="J148" s="87">
        <v>2</v>
      </c>
      <c r="K148" s="40">
        <f t="shared" si="31"/>
        <v>6.8728522336769765E-4</v>
      </c>
      <c r="L148" s="41">
        <f t="shared" si="32"/>
        <v>2.7144229225674974</v>
      </c>
      <c r="M148" s="42">
        <v>3.4000000000000004</v>
      </c>
      <c r="N148" s="39">
        <f t="shared" si="33"/>
        <v>14.905933429811876</v>
      </c>
      <c r="O148" s="88">
        <f t="shared" si="34"/>
        <v>192.92318491643147</v>
      </c>
      <c r="R148" s="77"/>
      <c r="S148" s="18"/>
      <c r="T148" s="18"/>
    </row>
    <row r="149" spans="1:20" ht="16.5" customHeight="1" x14ac:dyDescent="0.2">
      <c r="A149" s="45">
        <v>144</v>
      </c>
      <c r="B149" s="45" t="s">
        <v>122</v>
      </c>
      <c r="C149" s="85">
        <v>1655</v>
      </c>
      <c r="D149" s="85">
        <v>43852</v>
      </c>
      <c r="E149" s="39">
        <f t="shared" si="28"/>
        <v>68.629339149805077</v>
      </c>
      <c r="F149" s="86">
        <v>108057.49</v>
      </c>
      <c r="G149" s="39">
        <f t="shared" si="29"/>
        <v>85.905527673484428</v>
      </c>
      <c r="H149" s="86">
        <v>15.679713933460199</v>
      </c>
      <c r="I149" s="39">
        <f t="shared" si="30"/>
        <v>25.9180420307828</v>
      </c>
      <c r="J149" s="87">
        <v>0</v>
      </c>
      <c r="K149" s="40">
        <f t="shared" si="31"/>
        <v>0</v>
      </c>
      <c r="L149" s="41">
        <f t="shared" si="32"/>
        <v>0</v>
      </c>
      <c r="M149" s="42">
        <v>3.1999999999999997</v>
      </c>
      <c r="N149" s="39">
        <f t="shared" si="33"/>
        <v>11.432706222865411</v>
      </c>
      <c r="O149" s="88">
        <f t="shared" si="34"/>
        <v>191.88561507693774</v>
      </c>
      <c r="R149" s="77"/>
      <c r="S149" s="18"/>
      <c r="T149" s="18"/>
    </row>
    <row r="150" spans="1:20" ht="16.5" customHeight="1" x14ac:dyDescent="0.2">
      <c r="A150" s="45">
        <v>145</v>
      </c>
      <c r="B150" s="45" t="s">
        <v>110</v>
      </c>
      <c r="C150" s="85">
        <v>18259</v>
      </c>
      <c r="D150" s="85">
        <v>53221</v>
      </c>
      <c r="E150" s="39">
        <f t="shared" si="28"/>
        <v>57.759420827919065</v>
      </c>
      <c r="F150" s="86">
        <v>115616.86</v>
      </c>
      <c r="G150" s="39">
        <f t="shared" si="29"/>
        <v>84.829909880190669</v>
      </c>
      <c r="H150" s="86">
        <v>17.568654720405402</v>
      </c>
      <c r="I150" s="39">
        <f t="shared" si="30"/>
        <v>31.509389855798496</v>
      </c>
      <c r="J150" s="87">
        <v>4</v>
      </c>
      <c r="K150" s="40">
        <f t="shared" si="31"/>
        <v>2.1907004764773537E-4</v>
      </c>
      <c r="L150" s="41">
        <f t="shared" si="32"/>
        <v>0.86521394432021659</v>
      </c>
      <c r="M150" s="42">
        <v>3.4666666666666668</v>
      </c>
      <c r="N150" s="39">
        <f t="shared" si="33"/>
        <v>16.063675832127359</v>
      </c>
      <c r="O150" s="88">
        <f t="shared" si="34"/>
        <v>191.02761034035581</v>
      </c>
      <c r="R150" s="77"/>
      <c r="S150" s="18"/>
      <c r="T150" s="18"/>
    </row>
    <row r="151" spans="1:20" ht="16.5" customHeight="1" x14ac:dyDescent="0.2">
      <c r="A151" s="45">
        <v>146</v>
      </c>
      <c r="B151" s="45" t="s">
        <v>91</v>
      </c>
      <c r="C151" s="85">
        <v>25627</v>
      </c>
      <c r="D151" s="85">
        <v>54754</v>
      </c>
      <c r="E151" s="39">
        <f t="shared" si="28"/>
        <v>55.980833488026732</v>
      </c>
      <c r="F151" s="86">
        <v>108161.42</v>
      </c>
      <c r="G151" s="39">
        <f t="shared" si="29"/>
        <v>85.89073954203208</v>
      </c>
      <c r="H151" s="86">
        <v>16.396693481075701</v>
      </c>
      <c r="I151" s="39">
        <f t="shared" si="30"/>
        <v>28.040333032092509</v>
      </c>
      <c r="J151" s="87">
        <v>21</v>
      </c>
      <c r="K151" s="40">
        <f t="shared" si="31"/>
        <v>8.1944823818628793E-4</v>
      </c>
      <c r="L151" s="41">
        <f t="shared" si="32"/>
        <v>3.2363988137140467</v>
      </c>
      <c r="M151" s="42">
        <v>3.5083333333333333</v>
      </c>
      <c r="N151" s="39">
        <f t="shared" si="33"/>
        <v>16.787264833574532</v>
      </c>
      <c r="O151" s="88">
        <f t="shared" si="34"/>
        <v>189.93556970943993</v>
      </c>
      <c r="R151" s="77"/>
      <c r="S151" s="18"/>
      <c r="T151" s="18"/>
    </row>
    <row r="152" spans="1:20" ht="16.5" customHeight="1" x14ac:dyDescent="0.2">
      <c r="A152" s="45">
        <v>147</v>
      </c>
      <c r="B152" s="45" t="s">
        <v>87</v>
      </c>
      <c r="C152" s="85">
        <v>7631</v>
      </c>
      <c r="D152" s="85">
        <v>59546</v>
      </c>
      <c r="E152" s="39">
        <f t="shared" si="28"/>
        <v>50.421152775199559</v>
      </c>
      <c r="F152" s="86">
        <v>144750.5</v>
      </c>
      <c r="G152" s="39">
        <f t="shared" si="29"/>
        <v>80.684503375757757</v>
      </c>
      <c r="H152" s="86">
        <v>20.702154093168701</v>
      </c>
      <c r="I152" s="39">
        <f t="shared" si="30"/>
        <v>40.784685843727409</v>
      </c>
      <c r="J152" s="87">
        <v>0</v>
      </c>
      <c r="K152" s="40">
        <f t="shared" si="31"/>
        <v>0</v>
      </c>
      <c r="L152" s="41">
        <f t="shared" si="32"/>
        <v>0</v>
      </c>
      <c r="M152" s="42">
        <v>3.5166666666666671</v>
      </c>
      <c r="N152" s="39">
        <f t="shared" si="33"/>
        <v>16.931982633863978</v>
      </c>
      <c r="O152" s="88">
        <f t="shared" si="34"/>
        <v>188.8223246285487</v>
      </c>
      <c r="P152" s="74"/>
      <c r="R152" s="77"/>
      <c r="S152" s="18"/>
      <c r="T152" s="18"/>
    </row>
    <row r="153" spans="1:20" ht="16.5" customHeight="1" x14ac:dyDescent="0.2">
      <c r="A153" s="45">
        <v>148</v>
      </c>
      <c r="B153" s="45" t="s">
        <v>90</v>
      </c>
      <c r="C153" s="85">
        <v>61347</v>
      </c>
      <c r="D153" s="85">
        <v>59156</v>
      </c>
      <c r="E153" s="39">
        <f t="shared" si="28"/>
        <v>50.873630963430486</v>
      </c>
      <c r="F153" s="86">
        <v>152772.46</v>
      </c>
      <c r="G153" s="39">
        <f t="shared" si="29"/>
        <v>79.543063955132652</v>
      </c>
      <c r="H153" s="86">
        <v>16.137591662715899</v>
      </c>
      <c r="I153" s="39">
        <f t="shared" si="30"/>
        <v>27.273380251700392</v>
      </c>
      <c r="J153" s="87">
        <v>25</v>
      </c>
      <c r="K153" s="40">
        <f t="shared" si="31"/>
        <v>4.0751789003537253E-4</v>
      </c>
      <c r="L153" s="41">
        <f t="shared" si="32"/>
        <v>1.6094859375094577</v>
      </c>
      <c r="M153" s="42">
        <v>4.1416666666666666</v>
      </c>
      <c r="N153" s="39">
        <f t="shared" si="33"/>
        <v>27.785817655571638</v>
      </c>
      <c r="O153" s="88">
        <f t="shared" si="34"/>
        <v>187.08537876334461</v>
      </c>
      <c r="R153" s="77"/>
      <c r="S153" s="18"/>
      <c r="T153" s="18"/>
    </row>
    <row r="154" spans="1:20" ht="16.5" customHeight="1" x14ac:dyDescent="0.2">
      <c r="A154" s="45">
        <v>149</v>
      </c>
      <c r="B154" s="45" t="s">
        <v>104</v>
      </c>
      <c r="C154" s="85">
        <v>6490</v>
      </c>
      <c r="D154" s="85">
        <v>51316</v>
      </c>
      <c r="E154" s="39">
        <f t="shared" si="28"/>
        <v>59.969602747354742</v>
      </c>
      <c r="F154" s="86">
        <v>80862.28</v>
      </c>
      <c r="G154" s="39">
        <f t="shared" si="29"/>
        <v>89.775116246124824</v>
      </c>
      <c r="H154" s="86">
        <v>16.745418881619901</v>
      </c>
      <c r="I154" s="39">
        <f t="shared" si="30"/>
        <v>29.072575558346507</v>
      </c>
      <c r="J154" s="87">
        <v>1</v>
      </c>
      <c r="K154" s="40">
        <f t="shared" si="31"/>
        <v>1.5408320493066256E-4</v>
      </c>
      <c r="L154" s="41">
        <f t="shared" si="32"/>
        <v>0.608549360914593</v>
      </c>
      <c r="M154" s="42">
        <v>2.9666666666666668</v>
      </c>
      <c r="N154" s="39">
        <f t="shared" si="33"/>
        <v>7.3806078147612215</v>
      </c>
      <c r="O154" s="88">
        <f t="shared" si="34"/>
        <v>186.80645172750189</v>
      </c>
      <c r="R154" s="77"/>
      <c r="S154" s="18"/>
      <c r="T154" s="18"/>
    </row>
    <row r="155" spans="1:20" ht="16.5" customHeight="1" x14ac:dyDescent="0.2">
      <c r="A155" s="45">
        <v>150</v>
      </c>
      <c r="B155" s="45" t="s">
        <v>128</v>
      </c>
      <c r="C155" s="85">
        <v>7575</v>
      </c>
      <c r="D155" s="85">
        <v>49536</v>
      </c>
      <c r="E155" s="39">
        <f t="shared" si="28"/>
        <v>62.034759606459993</v>
      </c>
      <c r="F155" s="86">
        <v>143295.63</v>
      </c>
      <c r="G155" s="39">
        <f t="shared" si="29"/>
        <v>80.891515872689283</v>
      </c>
      <c r="H155" s="86">
        <v>14.053713040297099</v>
      </c>
      <c r="I155" s="39">
        <f t="shared" si="30"/>
        <v>21.105007858248513</v>
      </c>
      <c r="J155" s="87">
        <v>3.5</v>
      </c>
      <c r="K155" s="40">
        <f t="shared" si="31"/>
        <v>4.6204620462046204E-4</v>
      </c>
      <c r="L155" s="41">
        <f t="shared" si="32"/>
        <v>1.8248447172508224</v>
      </c>
      <c r="M155" s="42">
        <v>3.7416666666666671</v>
      </c>
      <c r="N155" s="39">
        <f t="shared" si="33"/>
        <v>20.839363241678736</v>
      </c>
      <c r="O155" s="88">
        <f t="shared" si="34"/>
        <v>186.69549129632733</v>
      </c>
      <c r="R155" s="77"/>
      <c r="S155" s="18"/>
      <c r="T155" s="18"/>
    </row>
    <row r="156" spans="1:20" ht="16.5" customHeight="1" x14ac:dyDescent="0.2">
      <c r="A156" s="45">
        <v>151</v>
      </c>
      <c r="B156" s="45" t="s">
        <v>135</v>
      </c>
      <c r="C156" s="85">
        <v>9309</v>
      </c>
      <c r="D156" s="85">
        <v>61372</v>
      </c>
      <c r="E156" s="39">
        <f t="shared" si="28"/>
        <v>48.302626693892705</v>
      </c>
      <c r="F156" s="86">
        <v>152005.69</v>
      </c>
      <c r="G156" s="39">
        <f t="shared" si="29"/>
        <v>79.652167154918317</v>
      </c>
      <c r="H156" s="86">
        <v>19.251253388220899</v>
      </c>
      <c r="I156" s="39">
        <f t="shared" si="30"/>
        <v>36.489955931074533</v>
      </c>
      <c r="J156" s="87">
        <v>0</v>
      </c>
      <c r="K156" s="40">
        <f t="shared" si="31"/>
        <v>0</v>
      </c>
      <c r="L156" s="41">
        <f t="shared" si="32"/>
        <v>0</v>
      </c>
      <c r="M156" s="42">
        <v>3.8166666666666664</v>
      </c>
      <c r="N156" s="39">
        <f t="shared" si="33"/>
        <v>22.141823444283649</v>
      </c>
      <c r="O156" s="88">
        <f t="shared" si="34"/>
        <v>186.58657322416923</v>
      </c>
      <c r="R156" s="77"/>
      <c r="S156" s="18"/>
      <c r="T156" s="18"/>
    </row>
    <row r="157" spans="1:20" ht="16.5" customHeight="1" x14ac:dyDescent="0.2">
      <c r="A157" s="45">
        <v>152</v>
      </c>
      <c r="B157" s="45" t="s">
        <v>89</v>
      </c>
      <c r="C157" s="85">
        <v>6612</v>
      </c>
      <c r="D157" s="85">
        <v>51956</v>
      </c>
      <c r="E157" s="39">
        <f t="shared" si="28"/>
        <v>59.227074438462971</v>
      </c>
      <c r="F157" s="86">
        <v>112436.39</v>
      </c>
      <c r="G157" s="39">
        <f t="shared" si="29"/>
        <v>85.28245686797365</v>
      </c>
      <c r="H157" s="86">
        <v>14.6961762638691</v>
      </c>
      <c r="I157" s="39">
        <f t="shared" si="30"/>
        <v>23.006727262370884</v>
      </c>
      <c r="J157" s="87">
        <v>3</v>
      </c>
      <c r="K157" s="40">
        <f t="shared" si="31"/>
        <v>4.5372050816696913E-4</v>
      </c>
      <c r="L157" s="41">
        <f t="shared" si="32"/>
        <v>1.7919625010597586</v>
      </c>
      <c r="M157" s="42">
        <v>3.4</v>
      </c>
      <c r="N157" s="39">
        <f t="shared" si="33"/>
        <v>14.905933429811869</v>
      </c>
      <c r="O157" s="88">
        <f t="shared" si="34"/>
        <v>184.21415449967915</v>
      </c>
      <c r="R157" s="77"/>
      <c r="S157" s="18"/>
      <c r="T157" s="18"/>
    </row>
    <row r="158" spans="1:20" ht="16.5" customHeight="1" x14ac:dyDescent="0.2">
      <c r="A158" s="45">
        <v>153</v>
      </c>
      <c r="B158" s="45" t="s">
        <v>56</v>
      </c>
      <c r="C158" s="85">
        <v>18421</v>
      </c>
      <c r="D158" s="85">
        <v>66365</v>
      </c>
      <c r="E158" s="39">
        <f t="shared" si="28"/>
        <v>42.509745684054202</v>
      </c>
      <c r="F158" s="86">
        <v>127881.84</v>
      </c>
      <c r="G158" s="39">
        <f t="shared" si="29"/>
        <v>83.084733930026545</v>
      </c>
      <c r="H158" s="86">
        <v>19.8704036860962</v>
      </c>
      <c r="I158" s="39">
        <f t="shared" si="30"/>
        <v>38.322668049584841</v>
      </c>
      <c r="J158" s="87">
        <v>8</v>
      </c>
      <c r="K158" s="40">
        <f t="shared" si="31"/>
        <v>4.3428695510558602E-4</v>
      </c>
      <c r="L158" s="41">
        <f t="shared" si="32"/>
        <v>1.7152099678999875</v>
      </c>
      <c r="M158" s="42">
        <v>3.3499999999999996</v>
      </c>
      <c r="N158" s="39">
        <f t="shared" si="33"/>
        <v>14.03762662807525</v>
      </c>
      <c r="O158" s="88">
        <f t="shared" si="34"/>
        <v>179.66998425964084</v>
      </c>
      <c r="R158" s="77"/>
      <c r="S158" s="18"/>
      <c r="T158" s="18"/>
    </row>
    <row r="159" spans="1:20" ht="16.5" customHeight="1" x14ac:dyDescent="0.2">
      <c r="A159" s="45">
        <v>154</v>
      </c>
      <c r="B159" s="45" t="s">
        <v>144</v>
      </c>
      <c r="C159" s="85">
        <v>3671</v>
      </c>
      <c r="D159" s="85">
        <v>60386</v>
      </c>
      <c r="E159" s="39">
        <f t="shared" si="28"/>
        <v>49.446584369779103</v>
      </c>
      <c r="F159" s="86">
        <v>152310.98000000001</v>
      </c>
      <c r="G159" s="39">
        <f t="shared" si="29"/>
        <v>79.608727641292887</v>
      </c>
      <c r="H159" s="86">
        <v>13.9544192597044</v>
      </c>
      <c r="I159" s="39">
        <f t="shared" si="30"/>
        <v>20.811093899700122</v>
      </c>
      <c r="J159" s="87">
        <v>3.5</v>
      </c>
      <c r="K159" s="40">
        <f t="shared" si="31"/>
        <v>9.5341868700626528E-4</v>
      </c>
      <c r="L159" s="41">
        <f t="shared" si="32"/>
        <v>3.7655131389743883</v>
      </c>
      <c r="M159" s="42">
        <v>3.5333333333333337</v>
      </c>
      <c r="N159" s="39">
        <f t="shared" si="33"/>
        <v>17.221418234442844</v>
      </c>
      <c r="O159" s="88">
        <f t="shared" si="34"/>
        <v>170.85333728418934</v>
      </c>
      <c r="P159" s="74"/>
      <c r="R159" s="77"/>
      <c r="S159" s="18"/>
      <c r="T159" s="18"/>
    </row>
    <row r="160" spans="1:20" ht="16.5" customHeight="1" x14ac:dyDescent="0.2">
      <c r="A160" s="45">
        <v>155</v>
      </c>
      <c r="B160" s="45" t="s">
        <v>109</v>
      </c>
      <c r="C160" s="85">
        <v>2389</v>
      </c>
      <c r="D160" s="85">
        <v>52332</v>
      </c>
      <c r="E160" s="39">
        <f t="shared" si="28"/>
        <v>58.79083905698905</v>
      </c>
      <c r="F160" s="86">
        <v>156064.69</v>
      </c>
      <c r="G160" s="39">
        <f t="shared" si="29"/>
        <v>79.07461471033902</v>
      </c>
      <c r="H160" s="86">
        <v>11.8482981023518</v>
      </c>
      <c r="I160" s="39">
        <f t="shared" si="30"/>
        <v>14.576882624381508</v>
      </c>
      <c r="J160" s="87">
        <v>2</v>
      </c>
      <c r="K160" s="40">
        <f t="shared" si="31"/>
        <v>8.3717036416910843E-4</v>
      </c>
      <c r="L160" s="41">
        <f t="shared" si="32"/>
        <v>3.3063920906954447</v>
      </c>
      <c r="M160" s="42">
        <v>3.1833333333333331</v>
      </c>
      <c r="N160" s="39">
        <f t="shared" si="33"/>
        <v>11.143270622286542</v>
      </c>
      <c r="O160" s="88">
        <f t="shared" si="34"/>
        <v>166.89199910469156</v>
      </c>
      <c r="R160" s="77"/>
      <c r="S160" s="18"/>
      <c r="T160" s="18"/>
    </row>
    <row r="161" spans="1:20" ht="16.5" customHeight="1" x14ac:dyDescent="0.2">
      <c r="A161" s="45">
        <v>156</v>
      </c>
      <c r="B161" s="45" t="s">
        <v>76</v>
      </c>
      <c r="C161" s="85">
        <v>1398</v>
      </c>
      <c r="D161" s="85">
        <v>45267</v>
      </c>
      <c r="E161" s="39">
        <f t="shared" si="28"/>
        <v>66.98765546686468</v>
      </c>
      <c r="F161" s="86">
        <v>159891.16</v>
      </c>
      <c r="G161" s="39">
        <f t="shared" si="29"/>
        <v>78.530148806764416</v>
      </c>
      <c r="H161" s="86">
        <v>11.6628270901597</v>
      </c>
      <c r="I161" s="39">
        <f t="shared" si="30"/>
        <v>14.02788026930989</v>
      </c>
      <c r="J161" s="87">
        <v>1</v>
      </c>
      <c r="K161" s="40">
        <f t="shared" si="31"/>
        <v>7.1530758226037196E-4</v>
      </c>
      <c r="L161" s="41">
        <f t="shared" si="32"/>
        <v>2.8250968185520091</v>
      </c>
      <c r="M161" s="42">
        <v>2.7083333333333335</v>
      </c>
      <c r="N161" s="39">
        <f t="shared" si="33"/>
        <v>2.8943560057887172</v>
      </c>
      <c r="O161" s="88">
        <f t="shared" si="34"/>
        <v>165.26513736727972</v>
      </c>
      <c r="R161" s="77"/>
      <c r="S161" s="18"/>
      <c r="T161" s="18"/>
    </row>
    <row r="162" spans="1:20" ht="16.5" customHeight="1" x14ac:dyDescent="0.2">
      <c r="A162" s="45">
        <v>157</v>
      </c>
      <c r="B162" s="45" t="s">
        <v>157</v>
      </c>
      <c r="C162" s="85">
        <v>1427</v>
      </c>
      <c r="D162" s="85">
        <v>53578</v>
      </c>
      <c r="E162" s="39">
        <f t="shared" si="28"/>
        <v>57.345229255615372</v>
      </c>
      <c r="F162" s="86">
        <v>200441.04</v>
      </c>
      <c r="G162" s="39">
        <f t="shared" si="29"/>
        <v>72.760333009425878</v>
      </c>
      <c r="H162" s="86">
        <v>8.9224452711056799</v>
      </c>
      <c r="I162" s="39">
        <f t="shared" si="30"/>
        <v>5.9162295338415216</v>
      </c>
      <c r="J162" s="87">
        <v>0.5</v>
      </c>
      <c r="K162" s="40">
        <f t="shared" si="31"/>
        <v>3.5038542396636298E-4</v>
      </c>
      <c r="L162" s="41">
        <f t="shared" si="32"/>
        <v>1.3838420996270877</v>
      </c>
      <c r="M162" s="42">
        <v>3.7749999999999999</v>
      </c>
      <c r="N162" s="39">
        <f t="shared" si="33"/>
        <v>21.418234442836471</v>
      </c>
      <c r="O162" s="88">
        <f t="shared" si="34"/>
        <v>158.82386834134633</v>
      </c>
      <c r="R162" s="77"/>
      <c r="S162" s="18"/>
      <c r="T162" s="18"/>
    </row>
    <row r="163" spans="1:20" ht="16.5" customHeight="1" x14ac:dyDescent="0.2">
      <c r="A163" s="45">
        <v>158</v>
      </c>
      <c r="B163" s="45" t="s">
        <v>65</v>
      </c>
      <c r="C163" s="85">
        <v>1675</v>
      </c>
      <c r="D163" s="85">
        <v>63029</v>
      </c>
      <c r="E163" s="39">
        <f t="shared" si="28"/>
        <v>46.380174494152591</v>
      </c>
      <c r="F163" s="86">
        <v>182780.87</v>
      </c>
      <c r="G163" s="39">
        <f t="shared" si="29"/>
        <v>75.273187001834344</v>
      </c>
      <c r="H163" s="86">
        <v>13.376710775893701</v>
      </c>
      <c r="I163" s="39">
        <f t="shared" si="30"/>
        <v>19.101051373871716</v>
      </c>
      <c r="J163" s="87">
        <v>0</v>
      </c>
      <c r="K163" s="40">
        <f t="shared" si="31"/>
        <v>0</v>
      </c>
      <c r="L163" s="41">
        <f t="shared" si="32"/>
        <v>0</v>
      </c>
      <c r="M163" s="42">
        <v>3.3083333333333331</v>
      </c>
      <c r="N163" s="39">
        <f t="shared" si="33"/>
        <v>13.314037626628075</v>
      </c>
      <c r="O163" s="88">
        <f t="shared" si="34"/>
        <v>154.06845049648672</v>
      </c>
      <c r="R163" s="77"/>
      <c r="S163" s="18"/>
      <c r="T163" s="18"/>
    </row>
    <row r="164" spans="1:20" ht="16.5" customHeight="1" x14ac:dyDescent="0.2">
      <c r="A164" s="45">
        <v>159</v>
      </c>
      <c r="B164" s="45" t="s">
        <v>136</v>
      </c>
      <c r="C164" s="85">
        <v>25205</v>
      </c>
      <c r="D164" s="85">
        <v>75716</v>
      </c>
      <c r="E164" s="39">
        <f t="shared" si="28"/>
        <v>31.66071097085576</v>
      </c>
      <c r="F164" s="86">
        <v>212819.79</v>
      </c>
      <c r="G164" s="39">
        <f t="shared" si="29"/>
        <v>70.998968800671022</v>
      </c>
      <c r="H164" s="86">
        <v>16.650778645766199</v>
      </c>
      <c r="I164" s="39">
        <f t="shared" si="30"/>
        <v>28.792436296937822</v>
      </c>
      <c r="J164" s="87">
        <v>1</v>
      </c>
      <c r="K164" s="40">
        <f t="shared" si="31"/>
        <v>3.9674667724657806E-5</v>
      </c>
      <c r="L164" s="41">
        <f t="shared" si="32"/>
        <v>0.15669451903732229</v>
      </c>
      <c r="M164" s="42">
        <v>3.5166666666666662</v>
      </c>
      <c r="N164" s="39">
        <f t="shared" si="33"/>
        <v>16.93198263386396</v>
      </c>
      <c r="O164" s="88">
        <f t="shared" si="34"/>
        <v>148.54079322136587</v>
      </c>
      <c r="R164" s="77"/>
      <c r="S164" s="18"/>
      <c r="T164" s="18"/>
    </row>
    <row r="165" spans="1:20" ht="16.5" customHeight="1" x14ac:dyDescent="0.2">
      <c r="A165" s="45">
        <v>160</v>
      </c>
      <c r="B165" s="45" t="s">
        <v>140</v>
      </c>
      <c r="C165" s="85">
        <v>3665</v>
      </c>
      <c r="D165" s="85">
        <v>55464</v>
      </c>
      <c r="E165" s="39">
        <f t="shared" si="28"/>
        <v>55.157091145349916</v>
      </c>
      <c r="F165" s="86">
        <v>236378.77</v>
      </c>
      <c r="G165" s="39">
        <f t="shared" si="29"/>
        <v>67.646777006930009</v>
      </c>
      <c r="H165" s="86">
        <v>7.6438127520175998</v>
      </c>
      <c r="I165" s="39">
        <f t="shared" si="30"/>
        <v>2.1314210295160381</v>
      </c>
      <c r="J165" s="87">
        <v>9.5</v>
      </c>
      <c r="K165" s="40">
        <f t="shared" si="31"/>
        <v>2.5920873124147341E-3</v>
      </c>
      <c r="L165" s="41">
        <f t="shared" si="32"/>
        <v>10.237410872357227</v>
      </c>
      <c r="M165" s="42">
        <v>2.9583333333333326</v>
      </c>
      <c r="N165" s="39">
        <f t="shared" si="33"/>
        <v>7.2358900144717699</v>
      </c>
      <c r="O165" s="88">
        <f t="shared" si="34"/>
        <v>142.40859006862496</v>
      </c>
      <c r="R165" s="77"/>
      <c r="S165" s="18"/>
      <c r="T165" s="18"/>
    </row>
    <row r="166" spans="1:20" ht="16.5" customHeight="1" x14ac:dyDescent="0.2">
      <c r="A166" s="45">
        <v>161</v>
      </c>
      <c r="B166" s="45" t="s">
        <v>167</v>
      </c>
      <c r="C166" s="85">
        <v>18692</v>
      </c>
      <c r="D166" s="85">
        <v>78722</v>
      </c>
      <c r="E166" s="39">
        <f t="shared" ref="E166:E174" si="35">SUM(100-(((D166-$D$2)/$D$3)*100))</f>
        <v>28.173148320029711</v>
      </c>
      <c r="F166" s="86">
        <v>278149.99</v>
      </c>
      <c r="G166" s="39">
        <f t="shared" ref="G166:G174" si="36">SUM(100-(((F166-$F$2)/$F$3)*100))</f>
        <v>61.703177543007953</v>
      </c>
      <c r="H166" s="86">
        <v>16.5736719171171</v>
      </c>
      <c r="I166" s="39">
        <f t="shared" ref="I166:I174" si="37">SUM((H166-$H$2)/$H$3)*100</f>
        <v>28.564196988164444</v>
      </c>
      <c r="J166" s="87">
        <v>6</v>
      </c>
      <c r="K166" s="40">
        <f t="shared" ref="K166:K174" si="38">SUM(J166/C166)</f>
        <v>3.2099293815536056E-4</v>
      </c>
      <c r="L166" s="41">
        <f t="shared" ref="L166:L174" si="39">SUM((K166-$K$2)/$K$3)*100</f>
        <v>1.2677569074477983</v>
      </c>
      <c r="M166" s="42">
        <v>3.7583333333333333</v>
      </c>
      <c r="N166" s="39">
        <f t="shared" ref="N166:N174" si="40">SUM((M166-$M$2)/$M$3)*100</f>
        <v>21.128798842257602</v>
      </c>
      <c r="O166" s="88">
        <f t="shared" ref="O166:O174" si="41">SUM(E166+G166+I166+L166+N166)</f>
        <v>140.83707860090752</v>
      </c>
      <c r="R166" s="77"/>
      <c r="S166" s="18"/>
      <c r="T166" s="18"/>
    </row>
    <row r="167" spans="1:20" ht="16.5" customHeight="1" x14ac:dyDescent="0.2">
      <c r="A167" s="45">
        <v>162</v>
      </c>
      <c r="B167" s="45" t="s">
        <v>142</v>
      </c>
      <c r="C167" s="85">
        <v>2725</v>
      </c>
      <c r="D167" s="85">
        <v>54876</v>
      </c>
      <c r="E167" s="39">
        <f t="shared" si="35"/>
        <v>55.839289029144233</v>
      </c>
      <c r="F167" s="86">
        <v>201301.49</v>
      </c>
      <c r="G167" s="39">
        <f t="shared" si="36"/>
        <v>72.637900143956983</v>
      </c>
      <c r="H167" s="86">
        <v>9.2813974526271892</v>
      </c>
      <c r="I167" s="39">
        <f t="shared" si="37"/>
        <v>6.9787437816706959</v>
      </c>
      <c r="J167" s="87">
        <v>1</v>
      </c>
      <c r="K167" s="40">
        <f t="shared" si="38"/>
        <v>3.6697247706422018E-4</v>
      </c>
      <c r="L167" s="41">
        <f t="shared" si="39"/>
        <v>1.4493524228754895</v>
      </c>
      <c r="M167" s="42">
        <v>2.7416666666666667</v>
      </c>
      <c r="N167" s="39">
        <f t="shared" si="40"/>
        <v>3.4732272069464574</v>
      </c>
      <c r="O167" s="88">
        <f t="shared" si="41"/>
        <v>140.37851258459384</v>
      </c>
      <c r="R167" s="77"/>
      <c r="S167" s="18"/>
      <c r="T167" s="18"/>
    </row>
    <row r="168" spans="1:20" s="81" customFormat="1" ht="16.5" customHeight="1" x14ac:dyDescent="0.2">
      <c r="A168" s="45">
        <v>163</v>
      </c>
      <c r="B168" s="45" t="s">
        <v>163</v>
      </c>
      <c r="C168" s="85">
        <v>10388</v>
      </c>
      <c r="D168" s="85">
        <v>91878</v>
      </c>
      <c r="E168" s="39">
        <f t="shared" si="35"/>
        <v>12.90955077037313</v>
      </c>
      <c r="F168" s="86">
        <v>285574.61</v>
      </c>
      <c r="G168" s="39">
        <f t="shared" si="36"/>
        <v>60.646733238727997</v>
      </c>
      <c r="H168" s="86">
        <v>19.762922263082999</v>
      </c>
      <c r="I168" s="39">
        <f t="shared" si="37"/>
        <v>38.004518309292379</v>
      </c>
      <c r="J168" s="87">
        <v>2</v>
      </c>
      <c r="K168" s="40">
        <f t="shared" si="38"/>
        <v>1.9252984212552945E-4</v>
      </c>
      <c r="L168" s="41">
        <f t="shared" si="39"/>
        <v>0.76039379136228502</v>
      </c>
      <c r="M168" s="42">
        <v>3.8583333333333329</v>
      </c>
      <c r="N168" s="39">
        <f t="shared" si="40"/>
        <v>22.865412445730822</v>
      </c>
      <c r="O168" s="88">
        <f t="shared" si="41"/>
        <v>135.1866085554866</v>
      </c>
      <c r="P168" s="78"/>
      <c r="Q168" s="78"/>
      <c r="R168" s="79"/>
      <c r="S168" s="80"/>
      <c r="T168" s="80"/>
    </row>
    <row r="169" spans="1:20" ht="16.5" customHeight="1" x14ac:dyDescent="0.2">
      <c r="A169" s="45">
        <v>164</v>
      </c>
      <c r="B169" s="45" t="s">
        <v>158</v>
      </c>
      <c r="C169" s="85">
        <v>3487</v>
      </c>
      <c r="D169" s="85">
        <v>57394</v>
      </c>
      <c r="E169" s="39">
        <f t="shared" si="35"/>
        <v>52.917904213848153</v>
      </c>
      <c r="F169" s="86">
        <v>249941.36</v>
      </c>
      <c r="G169" s="39">
        <f t="shared" si="36"/>
        <v>65.716964981966541</v>
      </c>
      <c r="H169" s="86">
        <v>9.4414036616002601</v>
      </c>
      <c r="I169" s="39">
        <f t="shared" si="37"/>
        <v>7.4523691990017582</v>
      </c>
      <c r="J169" s="87">
        <v>2</v>
      </c>
      <c r="K169" s="40">
        <f t="shared" si="38"/>
        <v>5.7355893318038426E-4</v>
      </c>
      <c r="L169" s="41">
        <f t="shared" si="39"/>
        <v>2.2652626052972229</v>
      </c>
      <c r="M169" s="42">
        <v>2.9333333333333331</v>
      </c>
      <c r="N169" s="39">
        <f t="shared" si="40"/>
        <v>6.801736613603472</v>
      </c>
      <c r="O169" s="88">
        <f t="shared" si="41"/>
        <v>135.15423761371716</v>
      </c>
      <c r="P169" s="74"/>
      <c r="R169" s="77"/>
      <c r="S169" s="18"/>
      <c r="T169" s="18"/>
    </row>
    <row r="170" spans="1:20" ht="16.5" customHeight="1" x14ac:dyDescent="0.2">
      <c r="A170" s="45">
        <v>165</v>
      </c>
      <c r="B170" s="45" t="s">
        <v>138</v>
      </c>
      <c r="C170" s="85">
        <v>2201</v>
      </c>
      <c r="D170" s="85">
        <v>60205</v>
      </c>
      <c r="E170" s="39">
        <f t="shared" si="35"/>
        <v>49.656580657137553</v>
      </c>
      <c r="F170" s="86">
        <v>257785.55</v>
      </c>
      <c r="G170" s="39">
        <f t="shared" si="36"/>
        <v>64.600820337905333</v>
      </c>
      <c r="H170" s="86">
        <v>9.5752594221906495</v>
      </c>
      <c r="I170" s="39">
        <f t="shared" si="37"/>
        <v>7.8485881387459004</v>
      </c>
      <c r="J170" s="87">
        <v>0</v>
      </c>
      <c r="K170" s="40">
        <f t="shared" si="38"/>
        <v>0</v>
      </c>
      <c r="L170" s="41">
        <f t="shared" si="39"/>
        <v>0</v>
      </c>
      <c r="M170" s="42">
        <v>2.65</v>
      </c>
      <c r="N170" s="39">
        <f t="shared" si="40"/>
        <v>1.8813314037626638</v>
      </c>
      <c r="O170" s="88">
        <f t="shared" si="41"/>
        <v>123.98732053755144</v>
      </c>
      <c r="R170" s="77"/>
      <c r="S170" s="18"/>
      <c r="T170" s="18"/>
    </row>
    <row r="171" spans="1:20" ht="16.5" customHeight="1" x14ac:dyDescent="0.2">
      <c r="A171" s="45">
        <v>166</v>
      </c>
      <c r="B171" s="45" t="s">
        <v>164</v>
      </c>
      <c r="C171" s="85">
        <v>27561</v>
      </c>
      <c r="D171" s="85">
        <v>90945</v>
      </c>
      <c r="E171" s="39">
        <f t="shared" si="35"/>
        <v>13.992017820679408</v>
      </c>
      <c r="F171" s="86">
        <v>516040.43</v>
      </c>
      <c r="G171" s="39">
        <f t="shared" si="36"/>
        <v>27.853903050757509</v>
      </c>
      <c r="H171" s="86">
        <v>11.0864150343443</v>
      </c>
      <c r="I171" s="39">
        <f t="shared" si="37"/>
        <v>12.321675227378229</v>
      </c>
      <c r="J171" s="87">
        <v>6.5</v>
      </c>
      <c r="K171" s="40">
        <f t="shared" si="38"/>
        <v>2.3584049925619535E-4</v>
      </c>
      <c r="L171" s="41">
        <f t="shared" si="39"/>
        <v>0.93144859729988405</v>
      </c>
      <c r="M171" s="42">
        <v>3.600000000000001</v>
      </c>
      <c r="N171" s="39">
        <f t="shared" si="40"/>
        <v>18.379160636758343</v>
      </c>
      <c r="O171" s="88">
        <f t="shared" si="41"/>
        <v>73.478205332873372</v>
      </c>
      <c r="R171" s="77"/>
      <c r="S171" s="18"/>
      <c r="T171" s="18"/>
    </row>
    <row r="172" spans="1:20" ht="16.5" customHeight="1" x14ac:dyDescent="0.2">
      <c r="A172" s="45">
        <v>167</v>
      </c>
      <c r="B172" s="45" t="s">
        <v>80</v>
      </c>
      <c r="C172" s="85">
        <v>21689</v>
      </c>
      <c r="D172" s="85">
        <v>95607</v>
      </c>
      <c r="E172" s="39">
        <f t="shared" si="35"/>
        <v>8.5831631705958813</v>
      </c>
      <c r="F172" s="86">
        <v>504421.76</v>
      </c>
      <c r="G172" s="39">
        <f t="shared" si="36"/>
        <v>29.507115975433578</v>
      </c>
      <c r="H172" s="86">
        <v>10.489920748099699</v>
      </c>
      <c r="I172" s="39">
        <f t="shared" si="37"/>
        <v>10.556025899946562</v>
      </c>
      <c r="J172" s="87">
        <v>7.5</v>
      </c>
      <c r="K172" s="40">
        <f t="shared" si="38"/>
        <v>3.4579740882474989E-4</v>
      </c>
      <c r="L172" s="41">
        <f t="shared" si="39"/>
        <v>1.3657218010289924</v>
      </c>
      <c r="M172" s="42">
        <v>3.8000000000000003</v>
      </c>
      <c r="N172" s="39">
        <f t="shared" si="40"/>
        <v>21.852387843704786</v>
      </c>
      <c r="O172" s="88">
        <f t="shared" si="41"/>
        <v>71.864414690709793</v>
      </c>
      <c r="P172" s="76"/>
      <c r="Q172" s="76"/>
      <c r="R172" s="77"/>
      <c r="S172" s="18"/>
      <c r="T172" s="18"/>
    </row>
    <row r="173" spans="1:20" ht="16.5" customHeight="1" x14ac:dyDescent="0.2">
      <c r="A173" s="45">
        <v>168</v>
      </c>
      <c r="B173" s="45" t="s">
        <v>117</v>
      </c>
      <c r="C173" s="85">
        <v>20314</v>
      </c>
      <c r="D173" s="85">
        <v>103005</v>
      </c>
      <c r="E173" s="39">
        <f t="shared" si="35"/>
        <v>0</v>
      </c>
      <c r="F173" s="86">
        <v>565299.71</v>
      </c>
      <c r="G173" s="39">
        <f t="shared" si="36"/>
        <v>20.844832446614618</v>
      </c>
      <c r="H173" s="86">
        <v>10.9158082949368</v>
      </c>
      <c r="I173" s="39">
        <f t="shared" si="37"/>
        <v>11.816671773637456</v>
      </c>
      <c r="J173" s="87">
        <v>10.5</v>
      </c>
      <c r="K173" s="40">
        <f t="shared" si="38"/>
        <v>5.1688490696071671E-4</v>
      </c>
      <c r="L173" s="41">
        <f t="shared" si="39"/>
        <v>2.0414293688847565</v>
      </c>
      <c r="M173" s="42">
        <v>3.8000000000000007</v>
      </c>
      <c r="N173" s="39">
        <f t="shared" si="40"/>
        <v>21.852387843704793</v>
      </c>
      <c r="O173" s="88">
        <f t="shared" si="41"/>
        <v>56.555321432841623</v>
      </c>
      <c r="R173" s="77"/>
      <c r="S173" s="18"/>
      <c r="T173" s="18"/>
    </row>
    <row r="174" spans="1:20" ht="16.5" customHeight="1" x14ac:dyDescent="0.2">
      <c r="A174" s="45">
        <v>169</v>
      </c>
      <c r="B174" s="45" t="s">
        <v>96</v>
      </c>
      <c r="C174" s="85">
        <v>62610</v>
      </c>
      <c r="D174" s="85">
        <v>94200</v>
      </c>
      <c r="E174" s="39">
        <f t="shared" si="35"/>
        <v>10.215565249675137</v>
      </c>
      <c r="F174" s="86">
        <v>711795.8</v>
      </c>
      <c r="G174" s="39">
        <f t="shared" si="36"/>
        <v>0</v>
      </c>
      <c r="H174" s="86">
        <v>6.9237487812532201</v>
      </c>
      <c r="I174" s="39">
        <f t="shared" si="37"/>
        <v>0</v>
      </c>
      <c r="J174" s="87">
        <v>64.5</v>
      </c>
      <c r="K174" s="40">
        <f t="shared" si="38"/>
        <v>1.030186871106852E-3</v>
      </c>
      <c r="L174" s="41">
        <f t="shared" si="39"/>
        <v>4.0687079576050671</v>
      </c>
      <c r="M174" s="42">
        <v>3.5666666666666664</v>
      </c>
      <c r="N174" s="39">
        <f t="shared" si="40"/>
        <v>17.800289435600579</v>
      </c>
      <c r="O174" s="88">
        <f t="shared" si="41"/>
        <v>32.084562642880783</v>
      </c>
      <c r="R174" s="77"/>
      <c r="S174" s="18"/>
      <c r="T174" s="18"/>
    </row>
    <row r="175" spans="1:20" ht="16.5" customHeight="1" x14ac:dyDescent="0.2">
      <c r="A175" s="16"/>
      <c r="B175" s="15"/>
      <c r="D175" s="23"/>
      <c r="E175" s="22"/>
      <c r="F175" s="26"/>
      <c r="G175" s="22"/>
      <c r="H175" s="27"/>
      <c r="I175" s="22"/>
      <c r="J175" s="35"/>
      <c r="K175" s="24"/>
      <c r="L175" s="22"/>
      <c r="M175" s="25"/>
      <c r="N175" s="22"/>
      <c r="O175" s="75"/>
    </row>
    <row r="176" spans="1:20" ht="16.5" customHeight="1" x14ac:dyDescent="0.2">
      <c r="A176" s="16"/>
      <c r="B176" s="15"/>
      <c r="D176" s="23"/>
      <c r="E176" s="22"/>
      <c r="F176" s="26"/>
      <c r="G176" s="22"/>
      <c r="H176" s="28"/>
      <c r="I176" s="22"/>
      <c r="J176" s="34"/>
      <c r="K176" s="24"/>
      <c r="L176" s="22"/>
      <c r="M176" s="25"/>
      <c r="N176" s="22"/>
      <c r="O176" s="75"/>
      <c r="R176" s="77"/>
    </row>
    <row r="177" spans="1:15" ht="16.5" customHeight="1" x14ac:dyDescent="0.2">
      <c r="A177" s="16"/>
      <c r="C177" s="29"/>
      <c r="D177" s="29"/>
      <c r="E177" s="29"/>
      <c r="F177" s="26"/>
      <c r="G177" s="29"/>
      <c r="H177" s="29"/>
      <c r="I177" s="29"/>
      <c r="J177" s="36"/>
      <c r="K177" s="20"/>
      <c r="L177" s="29"/>
      <c r="M177" s="29"/>
      <c r="N177" s="29"/>
      <c r="O177" s="19"/>
    </row>
    <row r="178" spans="1:15" ht="16.5" customHeight="1" x14ac:dyDescent="0.2">
      <c r="F178" s="26"/>
    </row>
    <row r="179" spans="1:15" ht="16.5" customHeight="1" x14ac:dyDescent="0.2">
      <c r="F179" s="26"/>
    </row>
    <row r="180" spans="1:15" ht="16.5" customHeight="1" x14ac:dyDescent="0.2">
      <c r="C180" s="26"/>
      <c r="D180" s="26"/>
      <c r="E180" s="26"/>
      <c r="F180" s="26"/>
    </row>
    <row r="181" spans="1:15" ht="16.5" customHeight="1" x14ac:dyDescent="0.2">
      <c r="E181" s="26"/>
      <c r="F181" s="26"/>
    </row>
    <row r="182" spans="1:15" ht="16.5" customHeight="1" x14ac:dyDescent="0.2">
      <c r="E182" s="26"/>
      <c r="F182" s="26"/>
    </row>
    <row r="183" spans="1:15" ht="16.5" customHeight="1" x14ac:dyDescent="0.2">
      <c r="F183" s="26"/>
    </row>
    <row r="184" spans="1:15" ht="16.5" customHeight="1" x14ac:dyDescent="0.2">
      <c r="F184" s="26"/>
    </row>
    <row r="185" spans="1:15" ht="16.5" customHeight="1" x14ac:dyDescent="0.2">
      <c r="F185" s="26"/>
    </row>
    <row r="186" spans="1:15" ht="16.5" customHeight="1" x14ac:dyDescent="0.2">
      <c r="F186" s="26"/>
    </row>
    <row r="187" spans="1:15" ht="16.5" customHeight="1" x14ac:dyDescent="0.2">
      <c r="F187" s="26"/>
    </row>
    <row r="188" spans="1:15" ht="16.5" customHeight="1" x14ac:dyDescent="0.2">
      <c r="F188" s="26"/>
    </row>
    <row r="189" spans="1:15" ht="16.5" customHeight="1" x14ac:dyDescent="0.2">
      <c r="F189" s="26"/>
    </row>
    <row r="190" spans="1:15" ht="16.5" customHeight="1" x14ac:dyDescent="0.2">
      <c r="F190" s="26"/>
    </row>
    <row r="191" spans="1:15" ht="16.5" customHeight="1" x14ac:dyDescent="0.2">
      <c r="F191" s="26"/>
    </row>
    <row r="192" spans="1:15" ht="16.5" customHeight="1" x14ac:dyDescent="0.2">
      <c r="F192" s="26"/>
    </row>
    <row r="193" spans="6:6" ht="16.5" customHeight="1" x14ac:dyDescent="0.2">
      <c r="F193" s="26"/>
    </row>
    <row r="194" spans="6:6" ht="16.5" customHeight="1" x14ac:dyDescent="0.2">
      <c r="F194" s="26"/>
    </row>
    <row r="195" spans="6:6" ht="16.5" customHeight="1" x14ac:dyDescent="0.2">
      <c r="F195" s="26"/>
    </row>
  </sheetData>
  <sortState xmlns:xlrd2="http://schemas.microsoft.com/office/spreadsheetml/2017/richdata2" ref="A6:O174">
    <sortCondition descending="1" ref="O6"/>
  </sortState>
  <phoneticPr fontId="0" type="noConversion"/>
  <pageMargins left="0.2" right="0.2" top="0.56999999999999995" bottom="0.28000000000000003" header="0.28999999999999998" footer="0.16"/>
  <pageSetup scale="68" fitToHeight="4" orientation="landscape" r:id="rId1"/>
  <headerFooter alignWithMargins="0">
    <oddHeader>&amp;C&amp;"Trebuchet MS,Regular"&amp;9Fiscal Year 2015 Public Investment Community (PIC) Eligibility Index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topLeftCell="A31" workbookViewId="0">
      <selection activeCell="A47" sqref="A47:A53"/>
    </sheetView>
  </sheetViews>
  <sheetFormatPr defaultRowHeight="12.75" x14ac:dyDescent="0.2"/>
  <cols>
    <col min="1" max="1" width="18.85546875" style="62" customWidth="1"/>
    <col min="2" max="2" width="19.140625" style="62" customWidth="1"/>
    <col min="3" max="3" width="21.7109375" style="62" customWidth="1"/>
    <col min="4" max="4" width="19.28515625" style="62" customWidth="1"/>
    <col min="5" max="5" width="22" style="62" customWidth="1"/>
    <col min="6" max="6" width="21.85546875" style="62" customWidth="1"/>
    <col min="7" max="7" width="25.7109375" style="62" customWidth="1"/>
  </cols>
  <sheetData>
    <row r="1" spans="1:7" s="30" customFormat="1" ht="18.75" x14ac:dyDescent="0.3">
      <c r="A1" s="70" t="s">
        <v>189</v>
      </c>
      <c r="B1" s="70" t="s">
        <v>184</v>
      </c>
      <c r="C1" s="71" t="s">
        <v>180</v>
      </c>
      <c r="D1" s="71" t="s">
        <v>185</v>
      </c>
      <c r="E1" s="71" t="s">
        <v>186</v>
      </c>
      <c r="F1" s="71" t="s">
        <v>187</v>
      </c>
      <c r="G1" s="71" t="s">
        <v>188</v>
      </c>
    </row>
    <row r="2" spans="1:7" x14ac:dyDescent="0.2">
      <c r="A2" s="13" t="s">
        <v>10</v>
      </c>
      <c r="B2" s="62" t="s">
        <v>10</v>
      </c>
      <c r="C2" s="62" t="s">
        <v>10</v>
      </c>
      <c r="D2" s="62" t="s">
        <v>10</v>
      </c>
      <c r="E2" s="62" t="s">
        <v>10</v>
      </c>
      <c r="F2" s="62" t="s">
        <v>10</v>
      </c>
      <c r="G2" s="64" t="s">
        <v>10</v>
      </c>
    </row>
    <row r="3" spans="1:7" x14ac:dyDescent="0.2">
      <c r="A3" s="13" t="s">
        <v>35</v>
      </c>
      <c r="B3" s="62" t="s">
        <v>35</v>
      </c>
      <c r="C3" s="62" t="s">
        <v>35</v>
      </c>
      <c r="D3" s="62" t="s">
        <v>48</v>
      </c>
      <c r="E3" s="62" t="s">
        <v>48</v>
      </c>
      <c r="F3" s="62" t="s">
        <v>47</v>
      </c>
      <c r="G3" s="64" t="s">
        <v>47</v>
      </c>
    </row>
    <row r="4" spans="1:7" x14ac:dyDescent="0.2">
      <c r="A4" s="13" t="s">
        <v>2</v>
      </c>
      <c r="B4" s="62" t="s">
        <v>2</v>
      </c>
      <c r="C4" s="62" t="s">
        <v>2</v>
      </c>
      <c r="D4" s="62" t="s">
        <v>47</v>
      </c>
      <c r="E4" s="62" t="s">
        <v>35</v>
      </c>
      <c r="F4" s="62" t="s">
        <v>35</v>
      </c>
      <c r="G4" s="64" t="s">
        <v>35</v>
      </c>
    </row>
    <row r="5" spans="1:7" x14ac:dyDescent="0.2">
      <c r="A5" s="13" t="s">
        <v>19</v>
      </c>
      <c r="B5" s="62" t="s">
        <v>19</v>
      </c>
      <c r="C5" s="62" t="s">
        <v>19</v>
      </c>
      <c r="D5" s="62" t="s">
        <v>35</v>
      </c>
      <c r="E5" s="62" t="s">
        <v>2</v>
      </c>
      <c r="F5" s="62" t="s">
        <v>2</v>
      </c>
      <c r="G5" s="64" t="s">
        <v>2</v>
      </c>
    </row>
    <row r="6" spans="1:7" x14ac:dyDescent="0.2">
      <c r="A6" s="13" t="s">
        <v>67</v>
      </c>
      <c r="B6" s="62" t="s">
        <v>67</v>
      </c>
      <c r="C6" s="62" t="s">
        <v>67</v>
      </c>
      <c r="D6" s="62" t="s">
        <v>2</v>
      </c>
      <c r="E6" s="62" t="s">
        <v>19</v>
      </c>
      <c r="F6" s="62" t="s">
        <v>19</v>
      </c>
      <c r="G6" s="64" t="s">
        <v>19</v>
      </c>
    </row>
    <row r="7" spans="1:7" x14ac:dyDescent="0.2">
      <c r="A7" s="13" t="s">
        <v>49</v>
      </c>
      <c r="B7" s="62" t="s">
        <v>49</v>
      </c>
      <c r="C7" s="62" t="s">
        <v>49</v>
      </c>
      <c r="D7" s="62" t="s">
        <v>19</v>
      </c>
      <c r="E7" s="62" t="s">
        <v>67</v>
      </c>
      <c r="F7" s="62" t="s">
        <v>67</v>
      </c>
      <c r="G7" s="64" t="s">
        <v>67</v>
      </c>
    </row>
    <row r="8" spans="1:7" x14ac:dyDescent="0.2">
      <c r="A8" s="13" t="s">
        <v>15</v>
      </c>
      <c r="B8" s="62" t="s">
        <v>15</v>
      </c>
      <c r="C8" s="62" t="s">
        <v>15</v>
      </c>
      <c r="D8" s="62" t="s">
        <v>67</v>
      </c>
      <c r="E8" s="62" t="s">
        <v>49</v>
      </c>
      <c r="F8" s="62" t="s">
        <v>49</v>
      </c>
      <c r="G8" s="64" t="s">
        <v>49</v>
      </c>
    </row>
    <row r="9" spans="1:7" x14ac:dyDescent="0.2">
      <c r="A9" s="13" t="s">
        <v>9</v>
      </c>
      <c r="B9" s="62" t="s">
        <v>9</v>
      </c>
      <c r="C9" s="62" t="s">
        <v>9</v>
      </c>
      <c r="D9" s="62" t="s">
        <v>49</v>
      </c>
      <c r="E9" s="62" t="s">
        <v>15</v>
      </c>
      <c r="F9" s="62" t="s">
        <v>15</v>
      </c>
      <c r="G9" s="64" t="s">
        <v>15</v>
      </c>
    </row>
    <row r="10" spans="1:7" x14ac:dyDescent="0.2">
      <c r="A10" s="13" t="s">
        <v>16</v>
      </c>
      <c r="B10" s="62" t="s">
        <v>16</v>
      </c>
      <c r="C10" s="62" t="s">
        <v>16</v>
      </c>
      <c r="D10" s="62" t="s">
        <v>15</v>
      </c>
      <c r="E10" s="62" t="s">
        <v>9</v>
      </c>
      <c r="F10" s="62" t="s">
        <v>9</v>
      </c>
      <c r="G10" s="64" t="s">
        <v>9</v>
      </c>
    </row>
    <row r="11" spans="1:7" x14ac:dyDescent="0.2">
      <c r="A11" s="13" t="s">
        <v>36</v>
      </c>
      <c r="B11" s="62" t="s">
        <v>42</v>
      </c>
      <c r="C11" s="62" t="s">
        <v>42</v>
      </c>
      <c r="D11" s="62" t="s">
        <v>9</v>
      </c>
      <c r="E11" s="62" t="s">
        <v>16</v>
      </c>
      <c r="F11" s="62" t="s">
        <v>16</v>
      </c>
      <c r="G11" s="64" t="s">
        <v>16</v>
      </c>
    </row>
    <row r="12" spans="1:7" x14ac:dyDescent="0.2">
      <c r="A12" s="13" t="s">
        <v>34</v>
      </c>
      <c r="B12" s="62" t="s">
        <v>36</v>
      </c>
      <c r="C12" s="62" t="s">
        <v>36</v>
      </c>
      <c r="D12" s="62" t="s">
        <v>16</v>
      </c>
      <c r="E12" s="62" t="s">
        <v>42</v>
      </c>
      <c r="F12" s="62" t="s">
        <v>36</v>
      </c>
      <c r="G12" s="64" t="s">
        <v>36</v>
      </c>
    </row>
    <row r="13" spans="1:7" x14ac:dyDescent="0.2">
      <c r="A13" s="13" t="s">
        <v>25</v>
      </c>
      <c r="B13" s="62" t="s">
        <v>34</v>
      </c>
      <c r="C13" s="62" t="s">
        <v>34</v>
      </c>
      <c r="D13" s="62" t="s">
        <v>36</v>
      </c>
      <c r="E13" s="62" t="s">
        <v>34</v>
      </c>
      <c r="F13" s="62" t="s">
        <v>34</v>
      </c>
      <c r="G13" s="64" t="s">
        <v>34</v>
      </c>
    </row>
    <row r="14" spans="1:7" x14ac:dyDescent="0.2">
      <c r="A14" s="13" t="s">
        <v>1</v>
      </c>
      <c r="B14" s="62" t="s">
        <v>25</v>
      </c>
      <c r="C14" s="62" t="s">
        <v>25</v>
      </c>
      <c r="D14" s="62" t="s">
        <v>34</v>
      </c>
      <c r="E14" s="62" t="s">
        <v>25</v>
      </c>
      <c r="F14" s="62" t="s">
        <v>25</v>
      </c>
      <c r="G14" s="64" t="s">
        <v>25</v>
      </c>
    </row>
    <row r="15" spans="1:7" x14ac:dyDescent="0.2">
      <c r="A15" s="13" t="s">
        <v>13</v>
      </c>
      <c r="B15" s="62" t="s">
        <v>1</v>
      </c>
      <c r="C15" s="62" t="s">
        <v>1</v>
      </c>
      <c r="D15" s="65" t="s">
        <v>97</v>
      </c>
      <c r="E15" s="62" t="s">
        <v>45</v>
      </c>
      <c r="F15" s="62" t="s">
        <v>45</v>
      </c>
      <c r="G15" s="64" t="s">
        <v>45</v>
      </c>
    </row>
    <row r="16" spans="1:7" x14ac:dyDescent="0.2">
      <c r="A16" s="13" t="s">
        <v>26</v>
      </c>
      <c r="B16" s="62" t="s">
        <v>13</v>
      </c>
      <c r="C16" s="62" t="s">
        <v>13</v>
      </c>
      <c r="D16" s="62" t="s">
        <v>25</v>
      </c>
      <c r="E16" s="62" t="s">
        <v>1</v>
      </c>
      <c r="F16" s="62" t="s">
        <v>1</v>
      </c>
      <c r="G16" s="64" t="s">
        <v>1</v>
      </c>
    </row>
    <row r="17" spans="1:7" x14ac:dyDescent="0.2">
      <c r="A17" s="13" t="s">
        <v>111</v>
      </c>
      <c r="B17" s="62" t="s">
        <v>26</v>
      </c>
      <c r="C17" s="62" t="s">
        <v>26</v>
      </c>
      <c r="D17" s="62" t="s">
        <v>1</v>
      </c>
      <c r="E17" s="62" t="s">
        <v>13</v>
      </c>
      <c r="F17" s="62" t="s">
        <v>13</v>
      </c>
      <c r="G17" s="64" t="s">
        <v>13</v>
      </c>
    </row>
    <row r="18" spans="1:7" x14ac:dyDescent="0.2">
      <c r="A18" s="13" t="s">
        <v>7</v>
      </c>
      <c r="B18" s="62" t="s">
        <v>111</v>
      </c>
      <c r="C18" s="62" t="s">
        <v>111</v>
      </c>
      <c r="D18" s="62" t="s">
        <v>13</v>
      </c>
      <c r="E18" s="62" t="s">
        <v>26</v>
      </c>
      <c r="F18" s="62" t="s">
        <v>26</v>
      </c>
      <c r="G18" s="64" t="s">
        <v>26</v>
      </c>
    </row>
    <row r="19" spans="1:7" x14ac:dyDescent="0.2">
      <c r="A19" s="13" t="s">
        <v>30</v>
      </c>
      <c r="B19" s="62" t="s">
        <v>7</v>
      </c>
      <c r="C19" s="62" t="s">
        <v>7</v>
      </c>
      <c r="D19" s="62" t="s">
        <v>26</v>
      </c>
      <c r="E19" s="62" t="s">
        <v>7</v>
      </c>
      <c r="F19" s="62" t="s">
        <v>7</v>
      </c>
      <c r="G19" s="64" t="s">
        <v>7</v>
      </c>
    </row>
    <row r="20" spans="1:7" x14ac:dyDescent="0.2">
      <c r="A20" s="13" t="s">
        <v>41</v>
      </c>
      <c r="B20" s="62" t="s">
        <v>30</v>
      </c>
      <c r="C20" s="62" t="s">
        <v>30</v>
      </c>
      <c r="D20" s="62" t="s">
        <v>7</v>
      </c>
      <c r="E20" s="62" t="s">
        <v>30</v>
      </c>
      <c r="F20" s="62" t="s">
        <v>30</v>
      </c>
      <c r="G20" s="64" t="s">
        <v>30</v>
      </c>
    </row>
    <row r="21" spans="1:7" x14ac:dyDescent="0.2">
      <c r="A21" s="13" t="s">
        <v>23</v>
      </c>
      <c r="B21" s="62" t="s">
        <v>41</v>
      </c>
      <c r="C21" s="62" t="s">
        <v>41</v>
      </c>
      <c r="D21" s="62" t="s">
        <v>30</v>
      </c>
      <c r="E21" s="62" t="s">
        <v>23</v>
      </c>
      <c r="F21" s="64" t="s">
        <v>41</v>
      </c>
      <c r="G21" s="64" t="s">
        <v>44</v>
      </c>
    </row>
    <row r="22" spans="1:7" x14ac:dyDescent="0.2">
      <c r="A22" s="13" t="s">
        <v>4</v>
      </c>
      <c r="B22" s="62" t="s">
        <v>23</v>
      </c>
      <c r="C22" s="62" t="s">
        <v>23</v>
      </c>
      <c r="D22" s="62" t="s">
        <v>23</v>
      </c>
      <c r="E22" s="62" t="s">
        <v>4</v>
      </c>
      <c r="F22" s="62" t="s">
        <v>23</v>
      </c>
      <c r="G22" s="64" t="s">
        <v>23</v>
      </c>
    </row>
    <row r="23" spans="1:7" x14ac:dyDescent="0.2">
      <c r="A23" s="13" t="s">
        <v>3</v>
      </c>
      <c r="B23" s="62" t="s">
        <v>4</v>
      </c>
      <c r="C23" s="62" t="s">
        <v>4</v>
      </c>
      <c r="D23" s="62" t="s">
        <v>4</v>
      </c>
      <c r="E23" s="62" t="s">
        <v>3</v>
      </c>
      <c r="F23" s="62" t="s">
        <v>4</v>
      </c>
      <c r="G23" s="64" t="s">
        <v>4</v>
      </c>
    </row>
    <row r="24" spans="1:7" x14ac:dyDescent="0.2">
      <c r="A24" s="13" t="s">
        <v>6</v>
      </c>
      <c r="B24" s="62" t="s">
        <v>3</v>
      </c>
      <c r="C24" s="62" t="s">
        <v>3</v>
      </c>
      <c r="D24" s="62" t="s">
        <v>3</v>
      </c>
      <c r="E24" s="62" t="s">
        <v>6</v>
      </c>
      <c r="F24" s="62" t="s">
        <v>3</v>
      </c>
      <c r="G24" s="64" t="s">
        <v>3</v>
      </c>
    </row>
    <row r="25" spans="1:7" x14ac:dyDescent="0.2">
      <c r="A25" s="13" t="s">
        <v>11</v>
      </c>
      <c r="B25" s="62" t="s">
        <v>6</v>
      </c>
      <c r="C25" s="62" t="s">
        <v>6</v>
      </c>
      <c r="D25" s="62" t="s">
        <v>6</v>
      </c>
      <c r="E25" s="62" t="s">
        <v>11</v>
      </c>
      <c r="F25" s="62" t="s">
        <v>6</v>
      </c>
      <c r="G25" s="64" t="s">
        <v>6</v>
      </c>
    </row>
    <row r="26" spans="1:7" x14ac:dyDescent="0.2">
      <c r="A26" s="13" t="s">
        <v>24</v>
      </c>
      <c r="B26" s="62" t="s">
        <v>11</v>
      </c>
      <c r="C26" s="62" t="s">
        <v>11</v>
      </c>
      <c r="D26" s="62" t="s">
        <v>11</v>
      </c>
      <c r="E26" s="62" t="s">
        <v>24</v>
      </c>
      <c r="F26" s="62" t="s">
        <v>11</v>
      </c>
      <c r="G26" s="64" t="s">
        <v>11</v>
      </c>
    </row>
    <row r="27" spans="1:7" x14ac:dyDescent="0.2">
      <c r="A27" s="13" t="s">
        <v>27</v>
      </c>
      <c r="B27" s="62" t="s">
        <v>24</v>
      </c>
      <c r="C27" s="62" t="s">
        <v>24</v>
      </c>
      <c r="D27" s="62" t="s">
        <v>24</v>
      </c>
      <c r="E27" s="62" t="s">
        <v>27</v>
      </c>
      <c r="F27" s="62" t="s">
        <v>24</v>
      </c>
      <c r="G27" s="64" t="s">
        <v>24</v>
      </c>
    </row>
    <row r="28" spans="1:7" x14ac:dyDescent="0.2">
      <c r="A28" s="13" t="s">
        <v>22</v>
      </c>
      <c r="B28" s="62" t="s">
        <v>27</v>
      </c>
      <c r="C28" s="62" t="s">
        <v>27</v>
      </c>
      <c r="D28" s="62" t="s">
        <v>27</v>
      </c>
      <c r="E28" s="62" t="s">
        <v>22</v>
      </c>
      <c r="F28" s="62" t="s">
        <v>22</v>
      </c>
      <c r="G28" s="64" t="s">
        <v>27</v>
      </c>
    </row>
    <row r="29" spans="1:7" x14ac:dyDescent="0.2">
      <c r="A29" s="13" t="s">
        <v>20</v>
      </c>
      <c r="B29" s="62" t="s">
        <v>22</v>
      </c>
      <c r="C29" s="62" t="s">
        <v>22</v>
      </c>
      <c r="D29" s="62" t="s">
        <v>22</v>
      </c>
      <c r="E29" s="62" t="s">
        <v>20</v>
      </c>
      <c r="F29" s="62" t="s">
        <v>20</v>
      </c>
      <c r="G29" s="64" t="s">
        <v>22</v>
      </c>
    </row>
    <row r="30" spans="1:7" x14ac:dyDescent="0.2">
      <c r="A30" s="13" t="s">
        <v>141</v>
      </c>
      <c r="B30" s="62" t="s">
        <v>20</v>
      </c>
      <c r="C30" s="62" t="s">
        <v>20</v>
      </c>
      <c r="D30" s="62" t="s">
        <v>20</v>
      </c>
      <c r="E30" s="62" t="s">
        <v>31</v>
      </c>
      <c r="F30" s="62" t="s">
        <v>31</v>
      </c>
      <c r="G30" s="64" t="s">
        <v>20</v>
      </c>
    </row>
    <row r="31" spans="1:7" x14ac:dyDescent="0.2">
      <c r="A31" s="13" t="s">
        <v>31</v>
      </c>
      <c r="B31" s="62" t="s">
        <v>141</v>
      </c>
      <c r="C31" s="62" t="s">
        <v>141</v>
      </c>
      <c r="D31" s="62" t="s">
        <v>31</v>
      </c>
      <c r="E31" s="62" t="s">
        <v>17</v>
      </c>
      <c r="F31" s="62" t="s">
        <v>17</v>
      </c>
      <c r="G31" s="64" t="s">
        <v>31</v>
      </c>
    </row>
    <row r="32" spans="1:7" x14ac:dyDescent="0.2">
      <c r="A32" s="13" t="s">
        <v>17</v>
      </c>
      <c r="B32" s="62" t="s">
        <v>31</v>
      </c>
      <c r="C32" s="62" t="s">
        <v>31</v>
      </c>
      <c r="D32" s="62" t="s">
        <v>17</v>
      </c>
      <c r="E32" s="62" t="s">
        <v>37</v>
      </c>
      <c r="F32" s="62" t="s">
        <v>37</v>
      </c>
      <c r="G32" s="64" t="s">
        <v>17</v>
      </c>
    </row>
    <row r="33" spans="1:7" x14ac:dyDescent="0.2">
      <c r="A33" s="13" t="s">
        <v>37</v>
      </c>
      <c r="B33" s="62" t="s">
        <v>17</v>
      </c>
      <c r="C33" s="62" t="s">
        <v>17</v>
      </c>
      <c r="D33" s="62" t="s">
        <v>37</v>
      </c>
      <c r="E33" s="62" t="s">
        <v>29</v>
      </c>
      <c r="F33" s="62" t="s">
        <v>29</v>
      </c>
      <c r="G33" s="64" t="s">
        <v>37</v>
      </c>
    </row>
    <row r="34" spans="1:7" x14ac:dyDescent="0.2">
      <c r="A34" s="13" t="s">
        <v>29</v>
      </c>
      <c r="B34" s="62" t="s">
        <v>37</v>
      </c>
      <c r="C34" s="62" t="s">
        <v>37</v>
      </c>
      <c r="D34" s="62" t="s">
        <v>29</v>
      </c>
      <c r="E34" s="62" t="s">
        <v>28</v>
      </c>
      <c r="F34" s="62" t="s">
        <v>28</v>
      </c>
      <c r="G34" s="64" t="s">
        <v>29</v>
      </c>
    </row>
    <row r="35" spans="1:7" x14ac:dyDescent="0.2">
      <c r="A35" s="13" t="s">
        <v>28</v>
      </c>
      <c r="B35" s="62" t="s">
        <v>29</v>
      </c>
      <c r="C35" s="62" t="s">
        <v>29</v>
      </c>
      <c r="D35" s="62" t="s">
        <v>28</v>
      </c>
      <c r="E35" s="62" t="s">
        <v>32</v>
      </c>
      <c r="F35" s="64" t="s">
        <v>32</v>
      </c>
      <c r="G35" s="64" t="s">
        <v>28</v>
      </c>
    </row>
    <row r="36" spans="1:7" x14ac:dyDescent="0.2">
      <c r="A36" s="13" t="s">
        <v>32</v>
      </c>
      <c r="B36" s="62" t="s">
        <v>28</v>
      </c>
      <c r="C36" s="62" t="s">
        <v>28</v>
      </c>
      <c r="D36" s="62" t="s">
        <v>32</v>
      </c>
      <c r="E36" s="62" t="s">
        <v>21</v>
      </c>
      <c r="F36" s="62" t="s">
        <v>21</v>
      </c>
      <c r="G36" s="64" t="s">
        <v>21</v>
      </c>
    </row>
    <row r="37" spans="1:7" x14ac:dyDescent="0.2">
      <c r="A37" s="13" t="s">
        <v>21</v>
      </c>
      <c r="B37" s="62" t="s">
        <v>21</v>
      </c>
      <c r="C37" s="62" t="s">
        <v>21</v>
      </c>
      <c r="D37" s="62" t="s">
        <v>21</v>
      </c>
      <c r="E37" s="62" t="s">
        <v>33</v>
      </c>
      <c r="F37" s="62" t="s">
        <v>33</v>
      </c>
      <c r="G37" s="64" t="s">
        <v>33</v>
      </c>
    </row>
    <row r="38" spans="1:7" x14ac:dyDescent="0.2">
      <c r="A38" s="13" t="s">
        <v>33</v>
      </c>
      <c r="B38" s="62" t="s">
        <v>33</v>
      </c>
      <c r="C38" s="62" t="s">
        <v>33</v>
      </c>
      <c r="D38" s="62" t="s">
        <v>33</v>
      </c>
      <c r="E38" s="62" t="s">
        <v>5</v>
      </c>
      <c r="F38" s="62" t="s">
        <v>14</v>
      </c>
      <c r="G38" s="64" t="s">
        <v>14</v>
      </c>
    </row>
    <row r="39" spans="1:7" x14ac:dyDescent="0.2">
      <c r="A39" s="13" t="s">
        <v>5</v>
      </c>
      <c r="B39" s="62" t="s">
        <v>14</v>
      </c>
      <c r="C39" s="62" t="s">
        <v>14</v>
      </c>
      <c r="D39" s="62" t="s">
        <v>14</v>
      </c>
      <c r="E39" s="62" t="s">
        <v>162</v>
      </c>
      <c r="F39" s="62" t="s">
        <v>5</v>
      </c>
      <c r="G39" s="64" t="s">
        <v>5</v>
      </c>
    </row>
    <row r="40" spans="1:7" x14ac:dyDescent="0.2">
      <c r="A40" s="13" t="s">
        <v>12</v>
      </c>
      <c r="B40" s="62" t="s">
        <v>5</v>
      </c>
      <c r="C40" s="62" t="s">
        <v>5</v>
      </c>
      <c r="D40" s="62" t="s">
        <v>5</v>
      </c>
      <c r="E40" s="62" t="s">
        <v>12</v>
      </c>
      <c r="F40" s="62" t="s">
        <v>162</v>
      </c>
      <c r="G40" s="64" t="s">
        <v>162</v>
      </c>
    </row>
    <row r="41" spans="1:7" x14ac:dyDescent="0.2">
      <c r="A41" s="13" t="s">
        <v>18</v>
      </c>
      <c r="B41" s="62" t="s">
        <v>12</v>
      </c>
      <c r="C41" s="62" t="s">
        <v>12</v>
      </c>
      <c r="D41" s="62" t="s">
        <v>12</v>
      </c>
      <c r="E41" s="62" t="s">
        <v>18</v>
      </c>
      <c r="F41" s="62" t="s">
        <v>12</v>
      </c>
      <c r="G41" s="64" t="s">
        <v>12</v>
      </c>
    </row>
    <row r="42" spans="1:7" x14ac:dyDescent="0.2">
      <c r="A42" s="13" t="s">
        <v>8</v>
      </c>
      <c r="B42" s="62" t="s">
        <v>18</v>
      </c>
      <c r="C42" s="62" t="s">
        <v>18</v>
      </c>
      <c r="D42" s="62" t="s">
        <v>18</v>
      </c>
      <c r="E42" s="62" t="s">
        <v>8</v>
      </c>
      <c r="F42" s="62" t="s">
        <v>18</v>
      </c>
      <c r="G42" s="64" t="s">
        <v>18</v>
      </c>
    </row>
    <row r="43" spans="1:7" x14ac:dyDescent="0.2">
      <c r="A43" s="13" t="s">
        <v>51</v>
      </c>
      <c r="B43" s="62" t="s">
        <v>8</v>
      </c>
      <c r="C43" s="62" t="s">
        <v>8</v>
      </c>
      <c r="D43" s="62" t="s">
        <v>8</v>
      </c>
      <c r="E43" s="62" t="s">
        <v>51</v>
      </c>
      <c r="F43" s="62" t="s">
        <v>8</v>
      </c>
      <c r="G43" s="64" t="s">
        <v>8</v>
      </c>
    </row>
    <row r="46" spans="1:7" x14ac:dyDescent="0.2">
      <c r="A46" s="63" t="s">
        <v>181</v>
      </c>
      <c r="B46" s="33" t="s">
        <v>181</v>
      </c>
      <c r="C46" s="33" t="s">
        <v>181</v>
      </c>
      <c r="D46" s="33" t="s">
        <v>181</v>
      </c>
      <c r="E46" s="33" t="s">
        <v>181</v>
      </c>
      <c r="F46" s="33" t="s">
        <v>181</v>
      </c>
      <c r="G46" s="33" t="s">
        <v>181</v>
      </c>
    </row>
    <row r="47" spans="1:7" x14ac:dyDescent="0.2">
      <c r="A47" s="62" t="s">
        <v>48</v>
      </c>
      <c r="B47" s="62" t="s">
        <v>48</v>
      </c>
      <c r="C47" s="67" t="s">
        <v>48</v>
      </c>
      <c r="D47" s="62" t="s">
        <v>38</v>
      </c>
      <c r="E47" s="68" t="s">
        <v>47</v>
      </c>
      <c r="F47" s="68" t="s">
        <v>48</v>
      </c>
      <c r="G47" s="62" t="s">
        <v>48</v>
      </c>
    </row>
    <row r="48" spans="1:7" x14ac:dyDescent="0.2">
      <c r="A48" s="62" t="s">
        <v>47</v>
      </c>
      <c r="B48" s="62" t="s">
        <v>47</v>
      </c>
      <c r="C48" s="67" t="s">
        <v>47</v>
      </c>
      <c r="D48" s="62" t="s">
        <v>39</v>
      </c>
      <c r="E48" s="62" t="s">
        <v>38</v>
      </c>
      <c r="F48" s="62" t="s">
        <v>38</v>
      </c>
      <c r="G48" s="62" t="s">
        <v>38</v>
      </c>
    </row>
    <row r="49" spans="1:7" x14ac:dyDescent="0.2">
      <c r="A49" s="62" t="s">
        <v>42</v>
      </c>
      <c r="B49" s="62" t="s">
        <v>182</v>
      </c>
      <c r="C49" s="67" t="s">
        <v>182</v>
      </c>
      <c r="D49" s="62" t="s">
        <v>42</v>
      </c>
      <c r="E49" s="62" t="s">
        <v>39</v>
      </c>
      <c r="F49" s="62" t="s">
        <v>39</v>
      </c>
      <c r="G49" s="62" t="s">
        <v>39</v>
      </c>
    </row>
    <row r="50" spans="1:7" x14ac:dyDescent="0.2">
      <c r="A50" s="62" t="s">
        <v>182</v>
      </c>
      <c r="B50" s="62" t="s">
        <v>45</v>
      </c>
      <c r="C50" s="62" t="s">
        <v>45</v>
      </c>
      <c r="D50" s="62" t="s">
        <v>45</v>
      </c>
      <c r="E50" s="69" t="s">
        <v>36</v>
      </c>
      <c r="F50" s="69" t="s">
        <v>42</v>
      </c>
      <c r="G50" s="62" t="s">
        <v>42</v>
      </c>
    </row>
    <row r="51" spans="1:7" x14ac:dyDescent="0.2">
      <c r="A51" s="62" t="s">
        <v>45</v>
      </c>
      <c r="B51" s="62" t="s">
        <v>44</v>
      </c>
      <c r="C51" s="67" t="s">
        <v>44</v>
      </c>
      <c r="D51" s="62" t="s">
        <v>174</v>
      </c>
      <c r="E51" s="68" t="s">
        <v>182</v>
      </c>
      <c r="F51" s="68" t="s">
        <v>182</v>
      </c>
      <c r="G51" s="62" t="s">
        <v>182</v>
      </c>
    </row>
    <row r="52" spans="1:7" x14ac:dyDescent="0.2">
      <c r="A52" s="62" t="s">
        <v>14</v>
      </c>
      <c r="B52" s="62" t="s">
        <v>32</v>
      </c>
      <c r="C52" s="67" t="s">
        <v>32</v>
      </c>
      <c r="D52" s="62" t="s">
        <v>41</v>
      </c>
      <c r="E52" s="62" t="s">
        <v>174</v>
      </c>
      <c r="F52" s="62" t="s">
        <v>174</v>
      </c>
      <c r="G52" s="62" t="s">
        <v>150</v>
      </c>
    </row>
    <row r="53" spans="1:7" x14ac:dyDescent="0.2">
      <c r="A53" s="62" t="s">
        <v>162</v>
      </c>
      <c r="B53" s="62" t="s">
        <v>162</v>
      </c>
      <c r="C53" s="67" t="s">
        <v>162</v>
      </c>
      <c r="D53" s="68" t="s">
        <v>150</v>
      </c>
      <c r="E53" s="62" t="s">
        <v>41</v>
      </c>
      <c r="F53" s="62" t="s">
        <v>27</v>
      </c>
      <c r="G53" s="62" t="s">
        <v>32</v>
      </c>
    </row>
    <row r="54" spans="1:7" x14ac:dyDescent="0.2">
      <c r="B54" s="62" t="s">
        <v>51</v>
      </c>
      <c r="C54" s="67" t="s">
        <v>51</v>
      </c>
      <c r="D54" s="62" t="s">
        <v>43</v>
      </c>
      <c r="E54" s="68" t="s">
        <v>150</v>
      </c>
      <c r="F54" s="68" t="s">
        <v>150</v>
      </c>
      <c r="G54" s="62" t="s">
        <v>165</v>
      </c>
    </row>
    <row r="55" spans="1:7" x14ac:dyDescent="0.2">
      <c r="D55" s="62" t="s">
        <v>162</v>
      </c>
      <c r="E55" s="62" t="s">
        <v>43</v>
      </c>
      <c r="F55" s="62" t="s">
        <v>43</v>
      </c>
      <c r="G55" s="62" t="s">
        <v>51</v>
      </c>
    </row>
    <row r="56" spans="1:7" x14ac:dyDescent="0.2">
      <c r="D56" s="62" t="s">
        <v>165</v>
      </c>
      <c r="E56" s="62" t="s">
        <v>165</v>
      </c>
      <c r="F56" s="62" t="s">
        <v>165</v>
      </c>
      <c r="G56" s="62" t="s">
        <v>169</v>
      </c>
    </row>
    <row r="57" spans="1:7" x14ac:dyDescent="0.2">
      <c r="D57" s="62" t="s">
        <v>51</v>
      </c>
      <c r="E57" s="62" t="s">
        <v>169</v>
      </c>
      <c r="F57" s="69" t="s">
        <v>51</v>
      </c>
    </row>
    <row r="58" spans="1:7" x14ac:dyDescent="0.2">
      <c r="D58" s="62" t="s">
        <v>169</v>
      </c>
      <c r="F58" s="62" t="s">
        <v>169</v>
      </c>
    </row>
  </sheetData>
  <sortState xmlns:xlrd2="http://schemas.microsoft.com/office/spreadsheetml/2017/richdata2" ref="G47:G56">
    <sortCondition ref="G47"/>
  </sortState>
  <printOptions gridLines="1"/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PIC LIST FY 18</vt:lpstr>
      <vt:lpstr>PIC Index FY 18</vt:lpstr>
      <vt:lpstr>Past Indices</vt:lpstr>
      <vt:lpstr>'PIC Index FY 18'!Print_Area</vt:lpstr>
      <vt:lpstr>'PIC LIST FY 18'!Print_Area</vt:lpstr>
      <vt:lpstr>'PIC Index FY 18'!Print_Titles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Lindquist, Eric</cp:lastModifiedBy>
  <cp:lastPrinted>2019-11-15T20:41:06Z</cp:lastPrinted>
  <dcterms:created xsi:type="dcterms:W3CDTF">1998-07-10T17:18:02Z</dcterms:created>
  <dcterms:modified xsi:type="dcterms:W3CDTF">2020-02-19T00:01:15Z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-1510794492</vt:i4>
  </property>
  <property fmtid="{D5CDD505-2E9C-101B-9397-08002B2CF9AE}" pid="3" name="_EmailSubject">
    <vt:lpwstr>Web Update - FY 07 PIC</vt:lpwstr>
  </property>
  <property fmtid="{D5CDD505-2E9C-101B-9397-08002B2CF9AE}" pid="4" name="_AuthorEmail">
    <vt:lpwstr>Kathleen.Rubenbauer@po.state.ct.us</vt:lpwstr>
  </property>
  <property fmtid="{D5CDD505-2E9C-101B-9397-08002B2CF9AE}" pid="5" name="_AuthorEmailDisplayName">
    <vt:lpwstr>Rubenbauer, Kathleen</vt:lpwstr>
  </property>
  <property fmtid="{D5CDD505-2E9C-101B-9397-08002B2CF9AE}" pid="6" name="_ReviewingToolsShownOnce">
    <vt:lpwstr/>
  </property>
</Properties>
</file>