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m-fs102\UserRedirections\LindquistEr\Documents\PIC Index\FY2019\"/>
    </mc:Choice>
  </mc:AlternateContent>
  <xr:revisionPtr revIDLastSave="0" documentId="13_ncr:1_{7D615D7B-8160-4C61-A63E-87DC7E87D94C}" xr6:coauthVersionLast="44" xr6:coauthVersionMax="44" xr10:uidLastSave="{00000000-0000-0000-0000-000000000000}"/>
  <bookViews>
    <workbookView xWindow="2190" yWindow="0" windowWidth="18000" windowHeight="12900" xr2:uid="{00000000-000D-0000-FFFF-FFFF00000000}"/>
  </bookViews>
  <sheets>
    <sheet name="PIC LIST FY 19" sheetId="1" r:id="rId1"/>
    <sheet name="PIC Index FY 19" sheetId="2" r:id="rId2"/>
    <sheet name="Past Indices" sheetId="4" r:id="rId3"/>
  </sheets>
  <definedNames>
    <definedName name="_xlnm.Print_Area" localSheetId="1">'PIC Index FY 19'!$A$6:$O$174</definedName>
    <definedName name="_xlnm.Print_Area" localSheetId="0">'PIC LIST FY 19'!$A$1:$D$56</definedName>
    <definedName name="_xlnm.Print_Titles" localSheetId="1">'PIC Index FY 19'!$1:$5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4" i="2" l="1"/>
  <c r="M2" i="2"/>
  <c r="M1" i="2"/>
  <c r="H2" i="2"/>
  <c r="H1" i="2"/>
  <c r="F2" i="2"/>
  <c r="F1" i="2"/>
  <c r="D2" i="2"/>
  <c r="D1" i="2"/>
  <c r="K15" i="2" l="1"/>
  <c r="M3" i="2" l="1"/>
  <c r="N174" i="2" s="1"/>
  <c r="H3" i="2"/>
  <c r="I174" i="2" s="1"/>
  <c r="N164" i="2" l="1"/>
  <c r="I37" i="2"/>
  <c r="N144" i="2"/>
  <c r="N38" i="2"/>
  <c r="N12" i="2"/>
  <c r="N32" i="2"/>
  <c r="N75" i="2"/>
  <c r="N89" i="2"/>
  <c r="N70" i="2"/>
  <c r="N134" i="2"/>
  <c r="N128" i="2"/>
  <c r="N143" i="2"/>
  <c r="N110" i="2"/>
  <c r="N45" i="2"/>
  <c r="N108" i="2"/>
  <c r="N41" i="2"/>
  <c r="N151" i="2"/>
  <c r="N60" i="2"/>
  <c r="N157" i="2"/>
  <c r="N44" i="2"/>
  <c r="N49" i="2"/>
  <c r="N67" i="2"/>
  <c r="N88" i="2"/>
  <c r="N101" i="2"/>
  <c r="N54" i="2"/>
  <c r="N47" i="2"/>
  <c r="N116" i="2"/>
  <c r="N111" i="2"/>
  <c r="N17" i="2"/>
  <c r="N66" i="2"/>
  <c r="N137" i="2"/>
  <c r="N58" i="2"/>
  <c r="N73" i="2"/>
  <c r="N133" i="2"/>
  <c r="N163" i="2"/>
  <c r="N15" i="2"/>
  <c r="N159" i="2"/>
  <c r="N78" i="2"/>
  <c r="N8" i="2"/>
  <c r="N63" i="2"/>
  <c r="N39" i="2"/>
  <c r="N6" i="2"/>
  <c r="N65" i="2"/>
  <c r="N42" i="2"/>
  <c r="N61" i="2"/>
  <c r="N170" i="2"/>
  <c r="N100" i="2"/>
  <c r="N99" i="2"/>
  <c r="N92" i="2"/>
  <c r="N29" i="2"/>
  <c r="N156" i="2"/>
  <c r="N167" i="2"/>
  <c r="N7" i="2"/>
  <c r="N152" i="2"/>
  <c r="N97" i="2"/>
  <c r="N102" i="2"/>
  <c r="N86" i="2"/>
  <c r="N154" i="2"/>
  <c r="N150" i="2"/>
  <c r="N72" i="2"/>
  <c r="N171" i="2"/>
  <c r="N115" i="2"/>
  <c r="N52" i="2"/>
  <c r="N27" i="2"/>
  <c r="N21" i="2"/>
  <c r="N114" i="2"/>
  <c r="N30" i="2"/>
  <c r="N25" i="2"/>
  <c r="N90" i="2"/>
  <c r="N35" i="2"/>
  <c r="N40" i="2"/>
  <c r="N105" i="2"/>
  <c r="N140" i="2"/>
  <c r="N77" i="2"/>
  <c r="N76" i="2"/>
  <c r="N148" i="2"/>
  <c r="N74" i="2"/>
  <c r="N130" i="2"/>
  <c r="N124" i="2"/>
  <c r="N28" i="2"/>
  <c r="N87" i="2"/>
  <c r="N104" i="2"/>
  <c r="N103" i="2"/>
  <c r="N33" i="2"/>
  <c r="N64" i="2"/>
  <c r="N155" i="2"/>
  <c r="N126" i="2"/>
  <c r="N149" i="2"/>
  <c r="N107" i="2"/>
  <c r="N129" i="2"/>
  <c r="N123" i="2"/>
  <c r="N106" i="2"/>
  <c r="N69" i="2"/>
  <c r="N142" i="2"/>
  <c r="N51" i="2"/>
  <c r="N98" i="2"/>
  <c r="N117" i="2"/>
  <c r="N34" i="2"/>
  <c r="N118" i="2"/>
  <c r="N68" i="2"/>
  <c r="N16" i="2"/>
  <c r="N9" i="2"/>
  <c r="N79" i="2"/>
  <c r="N161" i="2"/>
  <c r="N43" i="2"/>
  <c r="N36" i="2"/>
  <c r="N139" i="2"/>
  <c r="N135" i="2"/>
  <c r="N96" i="2"/>
  <c r="N121" i="2"/>
  <c r="N71" i="2"/>
  <c r="N145" i="2"/>
  <c r="N93" i="2"/>
  <c r="N162" i="2"/>
  <c r="N91" i="2"/>
  <c r="N141" i="2"/>
  <c r="N18" i="2"/>
  <c r="N83" i="2"/>
  <c r="N80" i="2"/>
  <c r="N62" i="2"/>
  <c r="N112" i="2"/>
  <c r="N153" i="2"/>
  <c r="N127" i="2"/>
  <c r="N82" i="2"/>
  <c r="N109" i="2"/>
  <c r="N122" i="2"/>
  <c r="N125" i="2"/>
  <c r="N13" i="2"/>
  <c r="N37" i="2"/>
  <c r="N132" i="2"/>
  <c r="N173" i="2"/>
  <c r="N147" i="2"/>
  <c r="N165" i="2"/>
  <c r="N26" i="2"/>
  <c r="N95" i="2"/>
  <c r="N84" i="2"/>
  <c r="N158" i="2"/>
  <c r="N59" i="2"/>
  <c r="N81" i="2"/>
  <c r="N11" i="2"/>
  <c r="N172" i="2"/>
  <c r="N94" i="2"/>
  <c r="N20" i="2"/>
  <c r="N56" i="2"/>
  <c r="N46" i="2"/>
  <c r="N48" i="2"/>
  <c r="N120" i="2"/>
  <c r="N23" i="2"/>
  <c r="N10" i="2"/>
  <c r="N24" i="2"/>
  <c r="N166" i="2"/>
  <c r="N55" i="2"/>
  <c r="N168" i="2"/>
  <c r="N31" i="2"/>
  <c r="N160" i="2"/>
  <c r="N119" i="2"/>
  <c r="N50" i="2"/>
  <c r="N53" i="2"/>
  <c r="N57" i="2"/>
  <c r="N146" i="2"/>
  <c r="N113" i="2"/>
  <c r="N22" i="2"/>
  <c r="N19" i="2"/>
  <c r="N136" i="2"/>
  <c r="N138" i="2"/>
  <c r="N169" i="2"/>
  <c r="N131" i="2"/>
  <c r="N85" i="2"/>
  <c r="I138" i="2"/>
  <c r="I20" i="2"/>
  <c r="I109" i="2"/>
  <c r="I118" i="2"/>
  <c r="N14" i="2"/>
  <c r="I23" i="2"/>
  <c r="I18" i="2"/>
  <c r="I40" i="2"/>
  <c r="I57" i="2"/>
  <c r="I62" i="2"/>
  <c r="I52" i="2"/>
  <c r="I168" i="2"/>
  <c r="I10" i="2"/>
  <c r="I46" i="2"/>
  <c r="I108" i="2"/>
  <c r="I99" i="2"/>
  <c r="I173" i="2"/>
  <c r="I122" i="2"/>
  <c r="I55" i="2"/>
  <c r="I56" i="2"/>
  <c r="I160" i="2"/>
  <c r="I31" i="2"/>
  <c r="I117" i="2"/>
  <c r="I127" i="2"/>
  <c r="I131" i="2"/>
  <c r="I76" i="2"/>
  <c r="I166" i="2"/>
  <c r="I120" i="2"/>
  <c r="I38" i="2"/>
  <c r="I79" i="2"/>
  <c r="I165" i="2"/>
  <c r="I58" i="2"/>
  <c r="I130" i="2"/>
  <c r="I65" i="2"/>
  <c r="I157" i="2"/>
  <c r="I133" i="2"/>
  <c r="I87" i="2"/>
  <c r="I150" i="2"/>
  <c r="I61" i="2"/>
  <c r="I15" i="2"/>
  <c r="I43" i="2"/>
  <c r="I172" i="2"/>
  <c r="I155" i="2"/>
  <c r="I88" i="2"/>
  <c r="I36" i="2"/>
  <c r="I98" i="2"/>
  <c r="I81" i="2"/>
  <c r="I75" i="2"/>
  <c r="I135" i="2"/>
  <c r="I17" i="2"/>
  <c r="I123" i="2"/>
  <c r="I29" i="2"/>
  <c r="I71" i="2"/>
  <c r="I70" i="2"/>
  <c r="I156" i="2"/>
  <c r="I30" i="2"/>
  <c r="I162" i="2"/>
  <c r="I51" i="2"/>
  <c r="I53" i="2"/>
  <c r="I136" i="2"/>
  <c r="I171" i="2"/>
  <c r="I22" i="2"/>
  <c r="I19" i="2"/>
  <c r="I34" i="2"/>
  <c r="I148" i="2"/>
  <c r="I80" i="2"/>
  <c r="I170" i="2"/>
  <c r="I6" i="2"/>
  <c r="I107" i="2"/>
  <c r="I95" i="2"/>
  <c r="I82" i="2"/>
  <c r="I153" i="2"/>
  <c r="I113" i="2"/>
  <c r="I54" i="2"/>
  <c r="I73" i="2"/>
  <c r="I124" i="2"/>
  <c r="I144" i="2"/>
  <c r="I154" i="2"/>
  <c r="I47" i="2"/>
  <c r="I104" i="2"/>
  <c r="I163" i="2"/>
  <c r="I85" i="2"/>
  <c r="I134" i="2"/>
  <c r="I115" i="2"/>
  <c r="I151" i="2"/>
  <c r="I59" i="2"/>
  <c r="I141" i="2"/>
  <c r="I111" i="2"/>
  <c r="I119" i="2"/>
  <c r="I92" i="2"/>
  <c r="I129" i="2"/>
  <c r="I96" i="2"/>
  <c r="I67" i="2"/>
  <c r="I8" i="2"/>
  <c r="I145" i="2"/>
  <c r="I66" i="2"/>
  <c r="I142" i="2"/>
  <c r="I63" i="2"/>
  <c r="I91" i="2"/>
  <c r="I72" i="2"/>
  <c r="I159" i="2"/>
  <c r="I112" i="2"/>
  <c r="I90" i="2"/>
  <c r="I60" i="2"/>
  <c r="I105" i="2"/>
  <c r="I33" i="2"/>
  <c r="I146" i="2"/>
  <c r="I44" i="2"/>
  <c r="I97" i="2"/>
  <c r="I64" i="2"/>
  <c r="I140" i="2"/>
  <c r="I84" i="2"/>
  <c r="I83" i="2"/>
  <c r="I39" i="2"/>
  <c r="I152" i="2"/>
  <c r="I125" i="2"/>
  <c r="I102" i="2"/>
  <c r="I110" i="2"/>
  <c r="I86" i="2"/>
  <c r="I28" i="2"/>
  <c r="I42" i="2"/>
  <c r="I12" i="2"/>
  <c r="I45" i="2"/>
  <c r="I103" i="2"/>
  <c r="I9" i="2"/>
  <c r="I158" i="2"/>
  <c r="I149" i="2"/>
  <c r="I49" i="2"/>
  <c r="I100" i="2"/>
  <c r="I94" i="2"/>
  <c r="I27" i="2"/>
  <c r="I161" i="2"/>
  <c r="I21" i="2"/>
  <c r="I78" i="2"/>
  <c r="I41" i="2"/>
  <c r="I121" i="2"/>
  <c r="I106" i="2"/>
  <c r="I114" i="2"/>
  <c r="I69" i="2"/>
  <c r="I93" i="2"/>
  <c r="I128" i="2"/>
  <c r="I167" i="2"/>
  <c r="I7" i="2"/>
  <c r="I143" i="2"/>
  <c r="I11" i="2"/>
  <c r="I116" i="2"/>
  <c r="I16" i="2"/>
  <c r="I77" i="2"/>
  <c r="I139" i="2"/>
  <c r="I35" i="2"/>
  <c r="I89" i="2"/>
  <c r="I14" i="2"/>
  <c r="I164" i="2"/>
  <c r="I101" i="2"/>
  <c r="I50" i="2"/>
  <c r="I26" i="2"/>
  <c r="I74" i="2"/>
  <c r="I68" i="2"/>
  <c r="I132" i="2"/>
  <c r="I126" i="2"/>
  <c r="I169" i="2"/>
  <c r="I32" i="2"/>
  <c r="I24" i="2"/>
  <c r="I48" i="2"/>
  <c r="I137" i="2"/>
  <c r="I25" i="2"/>
  <c r="I147" i="2"/>
  <c r="I13" i="2"/>
  <c r="D3" i="2"/>
  <c r="E174" i="2" s="1"/>
  <c r="F3" i="2"/>
  <c r="G174" i="2" s="1"/>
  <c r="K173" i="2"/>
  <c r="K172" i="2"/>
  <c r="K171" i="2"/>
  <c r="K168" i="2"/>
  <c r="K169" i="2"/>
  <c r="K167" i="2"/>
  <c r="K160" i="2"/>
  <c r="K165" i="2"/>
  <c r="K158" i="2"/>
  <c r="K170" i="2"/>
  <c r="K166" i="2"/>
  <c r="K163" i="2"/>
  <c r="K156" i="2"/>
  <c r="K164" i="2"/>
  <c r="K149" i="2"/>
  <c r="K143" i="2"/>
  <c r="K162" i="2"/>
  <c r="K157" i="2"/>
  <c r="K159" i="2"/>
  <c r="K145" i="2"/>
  <c r="K153" i="2"/>
  <c r="K155" i="2"/>
  <c r="K147" i="2"/>
  <c r="K161" i="2"/>
  <c r="K152" i="2"/>
  <c r="K151" i="2"/>
  <c r="K130" i="2"/>
  <c r="K126" i="2"/>
  <c r="K146" i="2"/>
  <c r="K148" i="2"/>
  <c r="K142" i="2"/>
  <c r="K108" i="2"/>
  <c r="K137" i="2"/>
  <c r="K114" i="2"/>
  <c r="K46" i="2"/>
  <c r="K135" i="2"/>
  <c r="K125" i="2"/>
  <c r="K128" i="2"/>
  <c r="K103" i="2"/>
  <c r="K154" i="2"/>
  <c r="K90" i="2"/>
  <c r="K144" i="2"/>
  <c r="K150" i="2"/>
  <c r="K132" i="2"/>
  <c r="K102" i="2"/>
  <c r="K101" i="2"/>
  <c r="K140" i="2"/>
  <c r="K127" i="2"/>
  <c r="K71" i="2"/>
  <c r="K139" i="2"/>
  <c r="K122" i="2"/>
  <c r="K129" i="2"/>
  <c r="K109" i="2"/>
  <c r="K111" i="2"/>
  <c r="K106" i="2"/>
  <c r="K133" i="2"/>
  <c r="K112" i="2"/>
  <c r="K134" i="2"/>
  <c r="K105" i="2"/>
  <c r="K92" i="2"/>
  <c r="K77" i="2"/>
  <c r="K110" i="2"/>
  <c r="K80" i="2"/>
  <c r="K141" i="2"/>
  <c r="K107" i="2"/>
  <c r="K117" i="2"/>
  <c r="K115" i="2"/>
  <c r="K89" i="2"/>
  <c r="K136" i="2"/>
  <c r="K74" i="2"/>
  <c r="K121" i="2"/>
  <c r="K61" i="2"/>
  <c r="K65" i="2"/>
  <c r="K67" i="2"/>
  <c r="K94" i="2"/>
  <c r="K131" i="2"/>
  <c r="K118" i="2"/>
  <c r="K99" i="2"/>
  <c r="K119" i="2"/>
  <c r="K123" i="2"/>
  <c r="K87" i="2"/>
  <c r="K72" i="2"/>
  <c r="K56" i="2"/>
  <c r="K91" i="2"/>
  <c r="K100" i="2"/>
  <c r="K66" i="2"/>
  <c r="K86" i="2"/>
  <c r="K79" i="2"/>
  <c r="K85" i="2"/>
  <c r="K104" i="2"/>
  <c r="K59" i="2"/>
  <c r="K88" i="2"/>
  <c r="K51" i="2"/>
  <c r="K138" i="2"/>
  <c r="K124" i="2"/>
  <c r="K38" i="2"/>
  <c r="K42" i="2"/>
  <c r="K84" i="2"/>
  <c r="K120" i="2"/>
  <c r="K75" i="2"/>
  <c r="K93" i="2"/>
  <c r="K116" i="2"/>
  <c r="K82" i="2"/>
  <c r="K63" i="2"/>
  <c r="K98" i="2"/>
  <c r="K58" i="2"/>
  <c r="K78" i="2"/>
  <c r="K83" i="2"/>
  <c r="K68" i="2"/>
  <c r="K62" i="2"/>
  <c r="K73" i="2"/>
  <c r="K76" i="2"/>
  <c r="K97" i="2"/>
  <c r="K47" i="2"/>
  <c r="K113" i="2"/>
  <c r="K54" i="2"/>
  <c r="K95" i="2"/>
  <c r="K55" i="2"/>
  <c r="K50" i="2"/>
  <c r="K52" i="2"/>
  <c r="K57" i="2"/>
  <c r="K81" i="2"/>
  <c r="K60" i="2"/>
  <c r="K69" i="2"/>
  <c r="K37" i="2"/>
  <c r="K70" i="2"/>
  <c r="K35" i="2"/>
  <c r="K40" i="2"/>
  <c r="K96" i="2"/>
  <c r="K64" i="2"/>
  <c r="K49" i="2"/>
  <c r="K36" i="2"/>
  <c r="K53" i="2"/>
  <c r="K48" i="2"/>
  <c r="K26" i="2"/>
  <c r="K25" i="2"/>
  <c r="K39" i="2"/>
  <c r="K45" i="2"/>
  <c r="K43" i="2"/>
  <c r="K41" i="2"/>
  <c r="K33" i="2"/>
  <c r="K34" i="2"/>
  <c r="K22" i="2"/>
  <c r="K28" i="2"/>
  <c r="K31" i="2"/>
  <c r="K44" i="2"/>
  <c r="K24" i="2"/>
  <c r="K29" i="2"/>
  <c r="K23" i="2"/>
  <c r="K21" i="2"/>
  <c r="K30" i="2"/>
  <c r="K32" i="2"/>
  <c r="K19" i="2"/>
  <c r="K17" i="2"/>
  <c r="K16" i="2"/>
  <c r="K27" i="2"/>
  <c r="K18" i="2"/>
  <c r="K20" i="2"/>
  <c r="K12" i="2"/>
  <c r="K14" i="2"/>
  <c r="K13" i="2"/>
  <c r="K11" i="2"/>
  <c r="K9" i="2"/>
  <c r="K10" i="2"/>
  <c r="K8" i="2"/>
  <c r="K7" i="2"/>
  <c r="K6" i="2"/>
  <c r="G159" i="2" l="1"/>
  <c r="K2" i="2"/>
  <c r="K1" i="2"/>
  <c r="G56" i="2"/>
  <c r="G75" i="2"/>
  <c r="G103" i="2"/>
  <c r="G110" i="2"/>
  <c r="G150" i="2"/>
  <c r="G15" i="2"/>
  <c r="G69" i="2"/>
  <c r="G21" i="2"/>
  <c r="G90" i="2"/>
  <c r="G36" i="2"/>
  <c r="G43" i="2"/>
  <c r="G53" i="2"/>
  <c r="G74" i="2"/>
  <c r="G109" i="2"/>
  <c r="G23" i="2"/>
  <c r="G71" i="2"/>
  <c r="G48" i="2"/>
  <c r="G17" i="2"/>
  <c r="G166" i="2"/>
  <c r="G64" i="2"/>
  <c r="G44" i="2"/>
  <c r="G104" i="2"/>
  <c r="G154" i="2"/>
  <c r="G124" i="2"/>
  <c r="G54" i="2"/>
  <c r="G26" i="2"/>
  <c r="G147" i="2"/>
  <c r="G132" i="2"/>
  <c r="G13" i="2"/>
  <c r="G122" i="2"/>
  <c r="G63" i="2"/>
  <c r="G66" i="2"/>
  <c r="G8" i="2"/>
  <c r="G129" i="2"/>
  <c r="G139" i="2"/>
  <c r="G7" i="2"/>
  <c r="G126" i="2"/>
  <c r="G119" i="2"/>
  <c r="G111" i="2"/>
  <c r="G141" i="2"/>
  <c r="G59" i="2"/>
  <c r="G151" i="2"/>
  <c r="G115" i="2"/>
  <c r="G134" i="2"/>
  <c r="G85" i="2"/>
  <c r="G89" i="2"/>
  <c r="G101" i="2"/>
  <c r="G140" i="2"/>
  <c r="G118" i="2"/>
  <c r="G57" i="2"/>
  <c r="G14" i="2"/>
  <c r="G6" i="2"/>
  <c r="G97" i="2"/>
  <c r="G62" i="2"/>
  <c r="G164" i="2"/>
  <c r="G123" i="2"/>
  <c r="G10" i="2"/>
  <c r="G12" i="2"/>
  <c r="G72" i="2"/>
  <c r="G65" i="2"/>
  <c r="G106" i="2"/>
  <c r="G11" i="2"/>
  <c r="G81" i="2"/>
  <c r="G88" i="2"/>
  <c r="G172" i="2"/>
  <c r="G148" i="2"/>
  <c r="G117" i="2"/>
  <c r="G152" i="2"/>
  <c r="G113" i="2"/>
  <c r="E151" i="2"/>
  <c r="E7" i="2"/>
  <c r="E134" i="2"/>
  <c r="E141" i="2"/>
  <c r="E119" i="2"/>
  <c r="E94" i="2"/>
  <c r="E18" i="2"/>
  <c r="E54" i="2"/>
  <c r="E73" i="2"/>
  <c r="E124" i="2"/>
  <c r="E144" i="2"/>
  <c r="E154" i="2"/>
  <c r="E47" i="2"/>
  <c r="E104" i="2"/>
  <c r="E163" i="2"/>
  <c r="E44" i="2"/>
  <c r="E170" i="2"/>
  <c r="E64" i="2"/>
  <c r="E56" i="2"/>
  <c r="E46" i="2"/>
  <c r="E48" i="2"/>
  <c r="E120" i="2"/>
  <c r="E23" i="2"/>
  <c r="E10" i="2"/>
  <c r="E24" i="2"/>
  <c r="E166" i="2"/>
  <c r="E55" i="2"/>
  <c r="E168" i="2"/>
  <c r="E58" i="2"/>
  <c r="E172" i="2"/>
  <c r="E88" i="2"/>
  <c r="E98" i="2"/>
  <c r="E90" i="2"/>
  <c r="E11" i="2"/>
  <c r="E68" i="2"/>
  <c r="E152" i="2"/>
  <c r="E74" i="2"/>
  <c r="E39" i="2"/>
  <c r="E148" i="2"/>
  <c r="E34" i="2"/>
  <c r="E131" i="2"/>
  <c r="E19" i="2"/>
  <c r="E169" i="2"/>
  <c r="E112" i="2"/>
  <c r="E59" i="2"/>
  <c r="E49" i="2"/>
  <c r="E27" i="2"/>
  <c r="E122" i="2"/>
  <c r="E125" i="2"/>
  <c r="E13" i="2"/>
  <c r="E37" i="2"/>
  <c r="E132" i="2"/>
  <c r="E173" i="2"/>
  <c r="E147" i="2"/>
  <c r="E165" i="2"/>
  <c r="E26" i="2"/>
  <c r="E95" i="2"/>
  <c r="E84" i="2"/>
  <c r="E21" i="2"/>
  <c r="E78" i="2"/>
  <c r="E41" i="2"/>
  <c r="E121" i="2"/>
  <c r="E106" i="2"/>
  <c r="E114" i="2"/>
  <c r="E69" i="2"/>
  <c r="E93" i="2"/>
  <c r="E128" i="2"/>
  <c r="E167" i="2"/>
  <c r="E31" i="2"/>
  <c r="E25" i="2"/>
  <c r="E160" i="2"/>
  <c r="E137" i="2"/>
  <c r="E107" i="2"/>
  <c r="E159" i="2"/>
  <c r="E136" i="2"/>
  <c r="E143" i="2"/>
  <c r="E76" i="2"/>
  <c r="E82" i="2"/>
  <c r="E40" i="2"/>
  <c r="E62" i="2"/>
  <c r="E6" i="2"/>
  <c r="E57" i="2"/>
  <c r="E140" i="2"/>
  <c r="E89" i="2"/>
  <c r="E139" i="2"/>
  <c r="E115" i="2"/>
  <c r="E9" i="2"/>
  <c r="E161" i="2"/>
  <c r="E149" i="2"/>
  <c r="E15" i="2"/>
  <c r="E130" i="2"/>
  <c r="E65" i="2"/>
  <c r="E157" i="2"/>
  <c r="E133" i="2"/>
  <c r="E87" i="2"/>
  <c r="E150" i="2"/>
  <c r="E61" i="2"/>
  <c r="E72" i="2"/>
  <c r="E33" i="2"/>
  <c r="E32" i="2"/>
  <c r="E92" i="2"/>
  <c r="E129" i="2"/>
  <c r="E96" i="2"/>
  <c r="E67" i="2"/>
  <c r="E8" i="2"/>
  <c r="E145" i="2"/>
  <c r="E66" i="2"/>
  <c r="E142" i="2"/>
  <c r="E63" i="2"/>
  <c r="E91" i="2"/>
  <c r="E99" i="2"/>
  <c r="E79" i="2"/>
  <c r="E108" i="2"/>
  <c r="E38" i="2"/>
  <c r="E20" i="2"/>
  <c r="E127" i="2"/>
  <c r="E146" i="2"/>
  <c r="E80" i="2"/>
  <c r="E35" i="2"/>
  <c r="E83" i="2"/>
  <c r="E164" i="2"/>
  <c r="E97" i="2"/>
  <c r="E14" i="2"/>
  <c r="E118" i="2"/>
  <c r="E101" i="2"/>
  <c r="E111" i="2"/>
  <c r="E100" i="2"/>
  <c r="E102" i="2"/>
  <c r="E42" i="2"/>
  <c r="E116" i="2"/>
  <c r="E17" i="2"/>
  <c r="E70" i="2"/>
  <c r="E51" i="2"/>
  <c r="E81" i="2"/>
  <c r="E153" i="2"/>
  <c r="E77" i="2"/>
  <c r="E138" i="2"/>
  <c r="E85" i="2"/>
  <c r="E45" i="2"/>
  <c r="E29" i="2"/>
  <c r="E113" i="2"/>
  <c r="E110" i="2"/>
  <c r="E12" i="2"/>
  <c r="E171" i="2"/>
  <c r="E123" i="2"/>
  <c r="E156" i="2"/>
  <c r="E43" i="2"/>
  <c r="E52" i="2"/>
  <c r="E117" i="2"/>
  <c r="E60" i="2"/>
  <c r="E30" i="2"/>
  <c r="E53" i="2"/>
  <c r="E158" i="2"/>
  <c r="E28" i="2"/>
  <c r="E103" i="2"/>
  <c r="E135" i="2"/>
  <c r="E71" i="2"/>
  <c r="E162" i="2"/>
  <c r="E36" i="2"/>
  <c r="E109" i="2"/>
  <c r="E105" i="2"/>
  <c r="E22" i="2"/>
  <c r="E126" i="2"/>
  <c r="E50" i="2"/>
  <c r="E86" i="2"/>
  <c r="E75" i="2"/>
  <c r="E155" i="2"/>
  <c r="E16" i="2"/>
  <c r="G162" i="2"/>
  <c r="G135" i="2"/>
  <c r="G70" i="2"/>
  <c r="G30" i="2"/>
  <c r="G120" i="2"/>
  <c r="G170" i="2"/>
  <c r="G163" i="2"/>
  <c r="G47" i="2"/>
  <c r="G144" i="2"/>
  <c r="G73" i="2"/>
  <c r="G95" i="2"/>
  <c r="G165" i="2"/>
  <c r="G173" i="2"/>
  <c r="G37" i="2"/>
  <c r="G125" i="2"/>
  <c r="G91" i="2"/>
  <c r="G142" i="2"/>
  <c r="G145" i="2"/>
  <c r="G67" i="2"/>
  <c r="G96" i="2"/>
  <c r="G92" i="2"/>
  <c r="G50" i="2"/>
  <c r="G18" i="2"/>
  <c r="G161" i="2"/>
  <c r="G27" i="2"/>
  <c r="G94" i="2"/>
  <c r="G100" i="2"/>
  <c r="G49" i="2"/>
  <c r="G149" i="2"/>
  <c r="G158" i="2"/>
  <c r="G9" i="2"/>
  <c r="G138" i="2"/>
  <c r="G112" i="2"/>
  <c r="G22" i="2"/>
  <c r="G169" i="2"/>
  <c r="G16" i="2"/>
  <c r="G19" i="2"/>
  <c r="G60" i="2"/>
  <c r="G131" i="2"/>
  <c r="G77" i="2"/>
  <c r="G34" i="2"/>
  <c r="G105" i="2"/>
  <c r="G51" i="2"/>
  <c r="G171" i="2"/>
  <c r="G28" i="2"/>
  <c r="G32" i="2"/>
  <c r="G133" i="2"/>
  <c r="G128" i="2"/>
  <c r="G41" i="2"/>
  <c r="G52" i="2"/>
  <c r="G98" i="2"/>
  <c r="G155" i="2"/>
  <c r="G58" i="2"/>
  <c r="G39" i="2"/>
  <c r="G153" i="2"/>
  <c r="G68" i="2"/>
  <c r="G55" i="2"/>
  <c r="G156" i="2"/>
  <c r="G24" i="2"/>
  <c r="G29" i="2"/>
  <c r="G168" i="2"/>
  <c r="G46" i="2"/>
  <c r="G116" i="2"/>
  <c r="G45" i="2"/>
  <c r="G42" i="2"/>
  <c r="G86" i="2"/>
  <c r="G102" i="2"/>
  <c r="G33" i="2"/>
  <c r="G61" i="2"/>
  <c r="G87" i="2"/>
  <c r="G157" i="2"/>
  <c r="G130" i="2"/>
  <c r="G167" i="2"/>
  <c r="G93" i="2"/>
  <c r="G114" i="2"/>
  <c r="G121" i="2"/>
  <c r="G78" i="2"/>
  <c r="G84" i="2"/>
  <c r="G20" i="2"/>
  <c r="G107" i="2"/>
  <c r="G38" i="2"/>
  <c r="G137" i="2"/>
  <c r="G108" i="2"/>
  <c r="G160" i="2"/>
  <c r="G79" i="2"/>
  <c r="G25" i="2"/>
  <c r="G99" i="2"/>
  <c r="G31" i="2"/>
  <c r="G40" i="2"/>
  <c r="G83" i="2"/>
  <c r="G82" i="2"/>
  <c r="G35" i="2"/>
  <c r="G76" i="2"/>
  <c r="G80" i="2"/>
  <c r="G143" i="2"/>
  <c r="G146" i="2"/>
  <c r="G136" i="2"/>
  <c r="G127" i="2"/>
  <c r="K3" i="2" l="1"/>
  <c r="L111" i="2" s="1"/>
  <c r="O111" i="2" s="1"/>
  <c r="L174" i="2" l="1"/>
  <c r="O174" i="2" s="1"/>
  <c r="L79" i="2"/>
  <c r="O79" i="2" s="1"/>
  <c r="L132" i="2"/>
  <c r="O132" i="2" s="1"/>
  <c r="L39" i="2"/>
  <c r="O39" i="2" s="1"/>
  <c r="L139" i="2"/>
  <c r="O139" i="2" s="1"/>
  <c r="L24" i="2"/>
  <c r="O24" i="2" s="1"/>
  <c r="L75" i="2"/>
  <c r="O75" i="2" s="1"/>
  <c r="L113" i="2"/>
  <c r="O113" i="2" s="1"/>
  <c r="L49" i="2"/>
  <c r="O49" i="2" s="1"/>
  <c r="L104" i="2"/>
  <c r="O104" i="2" s="1"/>
  <c r="L99" i="2"/>
  <c r="O99" i="2" s="1"/>
  <c r="L118" i="2"/>
  <c r="O118" i="2" s="1"/>
  <c r="L98" i="2"/>
  <c r="O98" i="2" s="1"/>
  <c r="L100" i="2"/>
  <c r="O100" i="2" s="1"/>
  <c r="L71" i="2"/>
  <c r="O71" i="2" s="1"/>
  <c r="L7" i="2"/>
  <c r="O7" i="2" s="1"/>
  <c r="L154" i="2"/>
  <c r="O154" i="2" s="1"/>
  <c r="L54" i="2"/>
  <c r="O54" i="2" s="1"/>
  <c r="L85" i="2"/>
  <c r="O85" i="2" s="1"/>
  <c r="L123" i="2"/>
  <c r="O123" i="2" s="1"/>
  <c r="L137" i="2"/>
  <c r="O137" i="2" s="1"/>
  <c r="L110" i="2"/>
  <c r="O110" i="2" s="1"/>
  <c r="L17" i="2"/>
  <c r="O17" i="2" s="1"/>
  <c r="L36" i="2"/>
  <c r="O36" i="2" s="1"/>
  <c r="L144" i="2"/>
  <c r="O144" i="2" s="1"/>
  <c r="L38" i="2"/>
  <c r="O38" i="2" s="1"/>
  <c r="L74" i="2"/>
  <c r="O74" i="2" s="1"/>
  <c r="L86" i="2"/>
  <c r="O86" i="2" s="1"/>
  <c r="L33" i="2"/>
  <c r="O33" i="2" s="1"/>
  <c r="L115" i="2"/>
  <c r="O115" i="2" s="1"/>
  <c r="L11" i="2"/>
  <c r="O11" i="2" s="1"/>
  <c r="L6" i="2"/>
  <c r="O6" i="2" s="1"/>
  <c r="L95" i="2"/>
  <c r="O95" i="2" s="1"/>
  <c r="L143" i="2"/>
  <c r="O143" i="2" s="1"/>
  <c r="L31" i="2"/>
  <c r="O31" i="2" s="1"/>
  <c r="L10" i="2"/>
  <c r="O10" i="2" s="1"/>
  <c r="L43" i="2"/>
  <c r="O43" i="2" s="1"/>
  <c r="L63" i="2"/>
  <c r="O63" i="2" s="1"/>
  <c r="L171" i="2"/>
  <c r="O171" i="2" s="1"/>
  <c r="L82" i="2"/>
  <c r="O82" i="2" s="1"/>
  <c r="L72" i="2"/>
  <c r="O72" i="2" s="1"/>
  <c r="L25" i="2"/>
  <c r="O25" i="2" s="1"/>
  <c r="L67" i="2"/>
  <c r="O67" i="2" s="1"/>
  <c r="L109" i="2"/>
  <c r="O109" i="2" s="1"/>
  <c r="L124" i="2"/>
  <c r="O124" i="2" s="1"/>
  <c r="L13" i="2"/>
  <c r="O13" i="2" s="1"/>
  <c r="L83" i="2"/>
  <c r="O83" i="2" s="1"/>
  <c r="L41" i="2"/>
  <c r="O41" i="2" s="1"/>
  <c r="L34" i="2"/>
  <c r="O34" i="2" s="1"/>
  <c r="L77" i="2"/>
  <c r="O77" i="2" s="1"/>
  <c r="L56" i="2"/>
  <c r="O56" i="2" s="1"/>
  <c r="L152" i="2"/>
  <c r="O152" i="2" s="1"/>
  <c r="L58" i="2"/>
  <c r="O58" i="2" s="1"/>
  <c r="L14" i="2"/>
  <c r="O14" i="2" s="1"/>
  <c r="L150" i="2"/>
  <c r="O150" i="2" s="1"/>
  <c r="L134" i="2"/>
  <c r="O134" i="2" s="1"/>
  <c r="L158" i="2"/>
  <c r="O158" i="2" s="1"/>
  <c r="L148" i="2"/>
  <c r="O148" i="2" s="1"/>
  <c r="L151" i="2"/>
  <c r="O151" i="2" s="1"/>
  <c r="L169" i="2"/>
  <c r="O169" i="2" s="1"/>
  <c r="L81" i="2"/>
  <c r="O81" i="2" s="1"/>
  <c r="L87" i="2"/>
  <c r="O87" i="2" s="1"/>
  <c r="L88" i="2"/>
  <c r="O88" i="2" s="1"/>
  <c r="L106" i="2"/>
  <c r="O106" i="2" s="1"/>
  <c r="L157" i="2"/>
  <c r="O157" i="2" s="1"/>
  <c r="L18" i="2"/>
  <c r="O18" i="2" s="1"/>
  <c r="L146" i="2"/>
  <c r="O146" i="2" s="1"/>
  <c r="L165" i="2"/>
  <c r="O165" i="2" s="1"/>
  <c r="L60" i="2"/>
  <c r="O60" i="2" s="1"/>
  <c r="L168" i="2"/>
  <c r="O168" i="2" s="1"/>
  <c r="L149" i="2"/>
  <c r="O149" i="2" s="1"/>
  <c r="L35" i="2"/>
  <c r="O35" i="2" s="1"/>
  <c r="L167" i="2"/>
  <c r="O167" i="2" s="1"/>
  <c r="L90" i="2"/>
  <c r="O90" i="2" s="1"/>
  <c r="L140" i="2"/>
  <c r="O140" i="2" s="1"/>
  <c r="L20" i="2"/>
  <c r="O20" i="2" s="1"/>
  <c r="L53" i="2"/>
  <c r="O53" i="2" s="1"/>
  <c r="L153" i="2"/>
  <c r="O153" i="2" s="1"/>
  <c r="L141" i="2"/>
  <c r="O141" i="2" s="1"/>
  <c r="L105" i="2"/>
  <c r="O105" i="2" s="1"/>
  <c r="L138" i="2"/>
  <c r="O138" i="2" s="1"/>
  <c r="L97" i="2"/>
  <c r="O97" i="2" s="1"/>
  <c r="L69" i="2"/>
  <c r="O69" i="2" s="1"/>
  <c r="L126" i="2"/>
  <c r="O126" i="2" s="1"/>
  <c r="L103" i="2"/>
  <c r="O103" i="2" s="1"/>
  <c r="L117" i="2"/>
  <c r="O117" i="2" s="1"/>
  <c r="L66" i="2"/>
  <c r="O66" i="2" s="1"/>
  <c r="L37" i="2"/>
  <c r="O37" i="2" s="1"/>
  <c r="L27" i="2"/>
  <c r="O27" i="2" s="1"/>
  <c r="L161" i="2"/>
  <c r="O161" i="2" s="1"/>
  <c r="L46" i="2"/>
  <c r="O46" i="2" s="1"/>
  <c r="L170" i="2"/>
  <c r="O170" i="2" s="1"/>
  <c r="L119" i="2"/>
  <c r="O119" i="2" s="1"/>
  <c r="L80" i="2"/>
  <c r="O80" i="2" s="1"/>
  <c r="L32" i="2"/>
  <c r="O32" i="2" s="1"/>
  <c r="L62" i="2"/>
  <c r="O62" i="2" s="1"/>
  <c r="L19" i="2"/>
  <c r="O19" i="2" s="1"/>
  <c r="L65" i="2"/>
  <c r="O65" i="2" s="1"/>
  <c r="L129" i="2"/>
  <c r="O129" i="2" s="1"/>
  <c r="L120" i="2"/>
  <c r="O120" i="2" s="1"/>
  <c r="L64" i="2"/>
  <c r="O64" i="2" s="1"/>
  <c r="L23" i="2"/>
  <c r="O23" i="2" s="1"/>
  <c r="L136" i="2"/>
  <c r="O136" i="2" s="1"/>
  <c r="L40" i="2"/>
  <c r="O40" i="2" s="1"/>
  <c r="L108" i="2"/>
  <c r="O108" i="2" s="1"/>
  <c r="L94" i="2"/>
  <c r="O94" i="2" s="1"/>
  <c r="L78" i="2"/>
  <c r="O78" i="2" s="1"/>
  <c r="L155" i="2"/>
  <c r="O155" i="2" s="1"/>
  <c r="L42" i="2"/>
  <c r="O42" i="2" s="1"/>
  <c r="L162" i="2"/>
  <c r="O162" i="2" s="1"/>
  <c r="L92" i="2"/>
  <c r="O92" i="2" s="1"/>
  <c r="L26" i="2"/>
  <c r="O26" i="2" s="1"/>
  <c r="L147" i="2"/>
  <c r="O147" i="2" s="1"/>
  <c r="L84" i="2"/>
  <c r="O84" i="2" s="1"/>
  <c r="L59" i="2"/>
  <c r="O59" i="2" s="1"/>
  <c r="L128" i="2"/>
  <c r="O128" i="2" s="1"/>
  <c r="L51" i="2"/>
  <c r="O51" i="2" s="1"/>
  <c r="L156" i="2"/>
  <c r="O156" i="2" s="1"/>
  <c r="L61" i="2"/>
  <c r="O61" i="2" s="1"/>
  <c r="L50" i="2"/>
  <c r="O50" i="2" s="1"/>
  <c r="L159" i="2"/>
  <c r="O159" i="2" s="1"/>
  <c r="L55" i="2"/>
  <c r="O55" i="2" s="1"/>
  <c r="L135" i="2"/>
  <c r="O135" i="2" s="1"/>
  <c r="L73" i="2"/>
  <c r="O73" i="2" s="1"/>
  <c r="L130" i="2"/>
  <c r="O130" i="2" s="1"/>
  <c r="L145" i="2"/>
  <c r="O145" i="2" s="1"/>
  <c r="L44" i="2"/>
  <c r="O44" i="2" s="1"/>
  <c r="L45" i="2"/>
  <c r="O45" i="2" s="1"/>
  <c r="L48" i="2"/>
  <c r="O48" i="2" s="1"/>
  <c r="L114" i="2"/>
  <c r="O114" i="2" s="1"/>
  <c r="L57" i="2"/>
  <c r="O57" i="2" s="1"/>
  <c r="L112" i="2"/>
  <c r="O112" i="2" s="1"/>
  <c r="L91" i="2"/>
  <c r="O91" i="2" s="1"/>
  <c r="L16" i="2"/>
  <c r="O16" i="2" s="1"/>
  <c r="L12" i="2"/>
  <c r="O12" i="2" s="1"/>
  <c r="L116" i="2"/>
  <c r="O116" i="2" s="1"/>
  <c r="L8" i="2"/>
  <c r="O8" i="2" s="1"/>
  <c r="L93" i="2"/>
  <c r="O93" i="2" s="1"/>
  <c r="L125" i="2"/>
  <c r="O125" i="2" s="1"/>
  <c r="L76" i="2"/>
  <c r="O76" i="2" s="1"/>
  <c r="L127" i="2"/>
  <c r="O127" i="2" s="1"/>
  <c r="L30" i="2"/>
  <c r="O30" i="2" s="1"/>
  <c r="L166" i="2"/>
  <c r="O166" i="2" s="1"/>
  <c r="L21" i="2"/>
  <c r="O21" i="2" s="1"/>
  <c r="L101" i="2"/>
  <c r="O101" i="2" s="1"/>
  <c r="L96" i="2"/>
  <c r="O96" i="2" s="1"/>
  <c r="L107" i="2"/>
  <c r="O107" i="2" s="1"/>
  <c r="L173" i="2"/>
  <c r="O173" i="2" s="1"/>
  <c r="L131" i="2"/>
  <c r="O131" i="2" s="1"/>
  <c r="L163" i="2"/>
  <c r="O163" i="2" s="1"/>
  <c r="L121" i="2"/>
  <c r="O121" i="2" s="1"/>
  <c r="L160" i="2"/>
  <c r="O160" i="2" s="1"/>
  <c r="L70" i="2"/>
  <c r="O70" i="2" s="1"/>
  <c r="L29" i="2"/>
  <c r="O29" i="2" s="1"/>
  <c r="L47" i="2"/>
  <c r="O47" i="2" s="1"/>
  <c r="L164" i="2"/>
  <c r="O164" i="2" s="1"/>
  <c r="L68" i="2"/>
  <c r="O68" i="2" s="1"/>
  <c r="L102" i="2"/>
  <c r="O102" i="2" s="1"/>
  <c r="L52" i="2"/>
  <c r="O52" i="2" s="1"/>
  <c r="L133" i="2"/>
  <c r="O133" i="2" s="1"/>
  <c r="L28" i="2"/>
  <c r="O28" i="2" s="1"/>
  <c r="L122" i="2"/>
  <c r="O122" i="2" s="1"/>
  <c r="L9" i="2"/>
  <c r="O9" i="2" s="1"/>
  <c r="L15" i="2"/>
  <c r="O15" i="2" s="1"/>
  <c r="L89" i="2"/>
  <c r="O89" i="2" s="1"/>
  <c r="L142" i="2"/>
  <c r="O142" i="2" s="1"/>
  <c r="L172" i="2"/>
  <c r="O172" i="2" s="1"/>
  <c r="L22" i="2"/>
  <c r="O22" i="2" s="1"/>
  <c r="O2" i="2" l="1"/>
</calcChain>
</file>

<file path=xl/sharedStrings.xml><?xml version="1.0" encoding="utf-8"?>
<sst xmlns="http://schemas.openxmlformats.org/spreadsheetml/2006/main" count="727" uniqueCount="208">
  <si>
    <t>Town</t>
  </si>
  <si>
    <t>PIC Rank</t>
  </si>
  <si>
    <t>Hartford</t>
  </si>
  <si>
    <t>Bridgeport</t>
  </si>
  <si>
    <t>New Haven</t>
  </si>
  <si>
    <t>New Britain</t>
  </si>
  <si>
    <t>Waterbury</t>
  </si>
  <si>
    <t>New London</t>
  </si>
  <si>
    <t>Meriden</t>
  </si>
  <si>
    <t>Windham</t>
  </si>
  <si>
    <t>East Hartford</t>
  </si>
  <si>
    <t>Ansonia</t>
  </si>
  <si>
    <t>Norwich</t>
  </si>
  <si>
    <t>West Haven</t>
  </si>
  <si>
    <t>Killingly</t>
  </si>
  <si>
    <t>Voluntown</t>
  </si>
  <si>
    <t>Derby</t>
  </si>
  <si>
    <t>East Haven</t>
  </si>
  <si>
    <t>Sprague</t>
  </si>
  <si>
    <t>Winchester</t>
  </si>
  <si>
    <t>Bristol</t>
  </si>
  <si>
    <t>Putnam</t>
  </si>
  <si>
    <t>Torrington</t>
  </si>
  <si>
    <t>Plymouth</t>
  </si>
  <si>
    <t>Naugatuck</t>
  </si>
  <si>
    <t>Plainfield</t>
  </si>
  <si>
    <t>Hamden</t>
  </si>
  <si>
    <t>Manchester</t>
  </si>
  <si>
    <t>Plainville</t>
  </si>
  <si>
    <t>Stratford</t>
  </si>
  <si>
    <t>Sterling</t>
  </si>
  <si>
    <t>Middletown</t>
  </si>
  <si>
    <t>Seymour</t>
  </si>
  <si>
    <t>Thomaston</t>
  </si>
  <si>
    <t>Vernon</t>
  </si>
  <si>
    <t>Griswold</t>
  </si>
  <si>
    <t>Bloomfield</t>
  </si>
  <si>
    <t>Enfield</t>
  </si>
  <si>
    <t>Stafford</t>
  </si>
  <si>
    <t>Canterbury</t>
  </si>
  <si>
    <t>East Hampton</t>
  </si>
  <si>
    <t>Colchester</t>
  </si>
  <si>
    <t>Montville</t>
  </si>
  <si>
    <t>East Windsor</t>
  </si>
  <si>
    <t>Thompson</t>
  </si>
  <si>
    <t>Milford</t>
  </si>
  <si>
    <t>Hampton</t>
  </si>
  <si>
    <t>Portland</t>
  </si>
  <si>
    <t>Beacon Falls</t>
  </si>
  <si>
    <t>Ashford</t>
  </si>
  <si>
    <t>Chaplin</t>
  </si>
  <si>
    <t>Newington</t>
  </si>
  <si>
    <t>Windsor</t>
  </si>
  <si>
    <t>100dth Percentile</t>
  </si>
  <si>
    <t>1st Percentile</t>
  </si>
  <si>
    <t>Variance</t>
  </si>
  <si>
    <t>Andover</t>
  </si>
  <si>
    <t>Avon</t>
  </si>
  <si>
    <t>Barkhamsted</t>
  </si>
  <si>
    <t>Berlin</t>
  </si>
  <si>
    <t>Bethany</t>
  </si>
  <si>
    <t>Bethel</t>
  </si>
  <si>
    <t>Bethlehem</t>
  </si>
  <si>
    <t>Bolton</t>
  </si>
  <si>
    <t>Bozrah</t>
  </si>
  <si>
    <t>Branford</t>
  </si>
  <si>
    <t>Bridgewater</t>
  </si>
  <si>
    <t>Brookfield</t>
  </si>
  <si>
    <t>Brooklyn</t>
  </si>
  <si>
    <t>Burlington</t>
  </si>
  <si>
    <t>Canaan</t>
  </si>
  <si>
    <t>Canton</t>
  </si>
  <si>
    <t>Cheshire</t>
  </si>
  <si>
    <t>Chester</t>
  </si>
  <si>
    <t>Clinton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</si>
  <si>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</si>
  <si>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</si>
  <si>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</si>
  <si>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</si>
  <si>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</si>
  <si>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</si>
  <si>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</si>
  <si>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</si>
  <si>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Durham</t>
  </si>
  <si>
    <t>Eastford</t>
  </si>
  <si>
    <t>East Granby</t>
  </si>
  <si>
    <t>East Haddam</t>
  </si>
  <si>
    <t>East Lyme</t>
  </si>
  <si>
    <t>Easton</t>
  </si>
  <si>
    <t>Ellington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</si>
  <si>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</si>
  <si>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</si>
  <si>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</si>
  <si>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</si>
  <si>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</si>
  <si>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</si>
  <si>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</si>
  <si>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</si>
  <si>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 xml:space="preserve">Groton </t>
  </si>
  <si>
    <t>Guilford</t>
  </si>
  <si>
    <t>Haddam</t>
  </si>
  <si>
    <t>Hartland</t>
  </si>
  <si>
    <t>Harwinton</t>
  </si>
  <si>
    <t>Hebron</t>
  </si>
  <si>
    <t>Kent</t>
  </si>
  <si>
    <t>Killingworth</t>
  </si>
  <si>
    <t>Lebanon</t>
  </si>
  <si>
    <t>Ledyard</t>
  </si>
  <si>
    <t>Lisbon</t>
  </si>
  <si>
    <t>Litchfield</t>
  </si>
  <si>
    <t>Lyme</t>
  </si>
  <si>
    <t>Madison</t>
  </si>
  <si>
    <t>Mansfield</t>
  </si>
  <si>
    <t>Marlborough</t>
  </si>
  <si>
    <t>Middlebury</t>
  </si>
  <si>
    <t>Middlefield</t>
  </si>
  <si>
    <t>Monroe</t>
  </si>
  <si>
    <t>Morris</t>
  </si>
  <si>
    <t>New Canaan</t>
  </si>
  <si>
    <t>New Fairfield</t>
  </si>
  <si>
    <t>New Hartford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</si>
  <si>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</si>
  <si>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</si>
  <si>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</si>
  <si>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</si>
  <si>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</si>
  <si>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</si>
  <si>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</si>
  <si>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</si>
  <si>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Old Lyme</t>
  </si>
  <si>
    <t>Old Saybrook</t>
  </si>
  <si>
    <t>Orange</t>
  </si>
  <si>
    <t>Oxford</t>
  </si>
  <si>
    <t>Pomfret</t>
  </si>
  <si>
    <t>Preston</t>
  </si>
  <si>
    <t>Prospect</t>
  </si>
  <si>
    <t>Redding</t>
  </si>
  <si>
    <t>Ridgefield</t>
  </si>
  <si>
    <t>Rocky Hill</t>
  </si>
  <si>
    <t>Roxbury</t>
  </si>
  <si>
    <t>Salem</t>
  </si>
  <si>
    <t>Salisbury</t>
  </si>
  <si>
    <t>Scotland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</si>
  <si>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</si>
  <si>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</si>
  <si>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</si>
  <si>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</si>
  <si>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</si>
  <si>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</si>
  <si>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</si>
  <si>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</si>
  <si>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Stamford</t>
  </si>
  <si>
    <t>Stonington</t>
  </si>
  <si>
    <t>Suffield</t>
  </si>
  <si>
    <t>Tolland</t>
  </si>
  <si>
    <t>Trumbull</t>
  </si>
  <si>
    <t>Union</t>
  </si>
  <si>
    <t>Wallingford</t>
  </si>
  <si>
    <t>Warren</t>
  </si>
  <si>
    <t>Washington</t>
  </si>
  <si>
    <t>Waterford</t>
  </si>
  <si>
    <t>Watertown</t>
  </si>
  <si>
    <t>Westbrook</t>
  </si>
  <si>
    <t>West Hartford</t>
  </si>
  <si>
    <t>Weston</t>
  </si>
  <si>
    <t>Westport</t>
  </si>
  <si>
    <t>Wethersfield</t>
  </si>
  <si>
    <t>Willington</t>
  </si>
  <si>
    <t>Wilton</t>
  </si>
  <si>
    <t>Windsor Locks</t>
  </si>
  <si>
    <t>Wolcott</t>
  </si>
  <si>
    <t>Woodbridge</t>
  </si>
  <si>
    <t>Woodbury</t>
  </si>
  <si>
    <t>Woodstock</t>
  </si>
  <si>
    <t>PCI Points</t>
  </si>
  <si>
    <t xml:space="preserve">Milford </t>
  </si>
  <si>
    <t>Unemployment Rate Index Points</t>
  </si>
  <si>
    <t>Per Capita AFDC Index Points</t>
  </si>
  <si>
    <t>EMR Index Points</t>
  </si>
  <si>
    <t>AENGLC Index Points</t>
  </si>
  <si>
    <t>Top Quartile:</t>
  </si>
  <si>
    <t>FY 2016</t>
  </si>
  <si>
    <t>Grandfathered</t>
  </si>
  <si>
    <t>Groton</t>
  </si>
  <si>
    <t>Municipality</t>
  </si>
  <si>
    <t>FY 2017</t>
  </si>
  <si>
    <t>FY 2015</t>
  </si>
  <si>
    <t>FY 2014</t>
  </si>
  <si>
    <t>FY 2013</t>
  </si>
  <si>
    <t>FY 2012</t>
  </si>
  <si>
    <t>FY 2018</t>
  </si>
  <si>
    <t>Key:</t>
  </si>
  <si>
    <t>Public Investment Community</t>
  </si>
  <si>
    <t>FY 19 PIC Rank</t>
  </si>
  <si>
    <t xml:space="preserve">FY 19 Total PIC Index Points </t>
  </si>
  <si>
    <t>Pursuant to CGS §7-545, the following towns are also designated as FY 2019 Public Investment Communities:</t>
  </si>
  <si>
    <t xml:space="preserve">FY 19 Overall Eligibility Index (total of all index points) </t>
  </si>
  <si>
    <t>2017-2018 Unemployment Rate (%)</t>
  </si>
  <si>
    <t>2017-2018 Per Capita AFDC Rate (%)</t>
  </si>
  <si>
    <t>AFDC Count October 2017 &amp; May 2018</t>
  </si>
  <si>
    <t>FY 16 EMR</t>
  </si>
  <si>
    <t>FY 19 AENGLC</t>
  </si>
  <si>
    <t>2015 Per Capita Income (PCI)</t>
  </si>
  <si>
    <t>2015 Population</t>
  </si>
  <si>
    <t>FY 2019</t>
  </si>
  <si>
    <t>No</t>
  </si>
  <si>
    <t>Yes</t>
  </si>
  <si>
    <t>Eligible for STEAP Election?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</si>
</sst>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15" x14ac:knownFonts="1">
    <font>
      <sz val="10"/>
      <name val="Arial"/>
    </font>
    <font>
      <sz val="9"/>
      <name val="Trebuchet MS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2" fontId="1" fillId="0" borderId="0" xfId="0" applyNumberFormat="1" applyFont="1" applyAlignment="1">
      <alignment horizontal="centerContinuous"/>
    </xf>
    <xf numFmtId="4" fontId="1" fillId="0" borderId="0" xfId="0" applyNumberFormat="1" applyFont="1"/>
    <xf numFmtId="10" fontId="1" fillId="0" borderId="0" xfId="0" applyNumberFormat="1" applyFont="1" applyAlignment="1">
      <alignment horizontal="centerContinuous"/>
    </xf>
    <xf numFmtId="0" fontId="2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/>
    <xf numFmtId="164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10" fontId="2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Continuous"/>
    </xf>
    <xf numFmtId="3" fontId="2" fillId="0" borderId="0" xfId="0" applyNumberFormat="1" applyFont="1" applyFill="1" applyAlignment="1">
      <alignment horizontal="centerContinuous"/>
    </xf>
    <xf numFmtId="10" fontId="2" fillId="0" borderId="0" xfId="0" applyNumberFormat="1" applyFont="1" applyFill="1" applyAlignment="1">
      <alignment horizontal="centerContinuous"/>
    </xf>
    <xf numFmtId="2" fontId="2" fillId="0" borderId="0" xfId="0" applyNumberFormat="1" applyFont="1" applyFill="1" applyAlignment="1">
      <alignment horizontal="centerContinuous"/>
    </xf>
    <xf numFmtId="3" fontId="2" fillId="0" borderId="0" xfId="0" applyNumberFormat="1" applyFont="1" applyFill="1"/>
    <xf numFmtId="2" fontId="2" fillId="0" borderId="0" xfId="0" quotePrefix="1" applyNumberFormat="1" applyFont="1" applyFill="1" applyAlignment="1">
      <alignment horizontal="centerContinuous"/>
    </xf>
    <xf numFmtId="3" fontId="2" fillId="0" borderId="0" xfId="0" applyNumberFormat="1" applyFont="1" applyFill="1" applyBorder="1" applyAlignment="1">
      <alignment horizontal="right"/>
    </xf>
    <xf numFmtId="0" fontId="4" fillId="0" borderId="0" xfId="0" applyFont="1"/>
    <xf numFmtId="10" fontId="2" fillId="0" borderId="0" xfId="0" applyNumberFormat="1" applyFont="1" applyFill="1"/>
    <xf numFmtId="0" fontId="5" fillId="0" borderId="0" xfId="0" applyFont="1" applyAlignment="1">
      <alignment horizontal="left"/>
    </xf>
    <xf numFmtId="165" fontId="2" fillId="0" borderId="0" xfId="0" applyNumberFormat="1" applyFont="1" applyFill="1" applyAlignment="1">
      <alignment horizontal="centerContinuous"/>
    </xf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2" fontId="2" fillId="0" borderId="1" xfId="0" applyNumberFormat="1" applyFont="1" applyFill="1" applyBorder="1" applyAlignment="1">
      <alignment horizontal="right"/>
    </xf>
    <xf numFmtId="10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165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Continuous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4" fontId="2" fillId="0" borderId="1" xfId="0" applyNumberFormat="1" applyFont="1" applyBorder="1"/>
    <xf numFmtId="0" fontId="7" fillId="2" borderId="1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10" fontId="7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5" fillId="0" borderId="0" xfId="0" applyFont="1"/>
    <xf numFmtId="0" fontId="9" fillId="0" borderId="0" xfId="0" applyFont="1" applyFill="1"/>
    <xf numFmtId="0" fontId="9" fillId="0" borderId="0" xfId="0" quotePrefix="1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horizontal="left" vertical="top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/>
    <xf numFmtId="164" fontId="11" fillId="0" borderId="0" xfId="0" applyNumberFormat="1" applyFont="1"/>
    <xf numFmtId="0" fontId="11" fillId="0" borderId="0" xfId="0" applyFont="1"/>
    <xf numFmtId="0" fontId="2" fillId="3" borderId="1" xfId="0" applyFont="1" applyFill="1" applyBorder="1"/>
    <xf numFmtId="3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/>
    <xf numFmtId="10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2" fillId="3" borderId="0" xfId="0" applyFont="1" applyFill="1" applyBorder="1"/>
    <xf numFmtId="4" fontId="12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3" fontId="13" fillId="0" borderId="0" xfId="0" applyNumberFormat="1" applyFont="1" applyAlignment="1"/>
    <xf numFmtId="0" fontId="13" fillId="0" borderId="0" xfId="0" applyFont="1" applyAlignment="1">
      <alignment horizontal="left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/>
    <xf numFmtId="1" fontId="13" fillId="0" borderId="0" xfId="0" applyNumberFormat="1" applyFont="1" applyAlignment="1">
      <alignment horizontal="center"/>
    </xf>
    <xf numFmtId="3" fontId="2" fillId="0" borderId="1" xfId="0" applyNumberFormat="1" applyFont="1" applyFill="1" applyBorder="1"/>
    <xf numFmtId="4" fontId="2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left"/>
    </xf>
    <xf numFmtId="164" fontId="2" fillId="0" borderId="0" xfId="0" applyNumberFormat="1" applyFont="1" applyFill="1"/>
    <xf numFmtId="0" fontId="2" fillId="3" borderId="1" xfId="0" quotePrefix="1" applyFont="1" applyFill="1" applyBorder="1" applyAlignment="1">
      <alignment horizontal="left"/>
    </xf>
    <xf numFmtId="0" fontId="12" fillId="0" borderId="0" xfId="0" applyFont="1" applyAlignment="1">
      <alignment horizontal="center" vertical="top" wrapText="1"/>
    </xf>
    <xf numFmtId="3" fontId="12" fillId="0" borderId="0" xfId="0" applyNumberFormat="1" applyFont="1" applyAlignment="1">
      <alignment horizontal="center" vertical="top" wrapText="1"/>
    </xf>
    <xf numFmtId="166" fontId="2" fillId="0" borderId="1" xfId="1" applyNumberFormat="1" applyFont="1" applyBorder="1"/>
    <xf numFmtId="166" fontId="2" fillId="4" borderId="1" xfId="1" applyNumberFormat="1" applyFont="1" applyFill="1" applyBorder="1"/>
    <xf numFmtId="0" fontId="0" fillId="0" borderId="0" xfId="0" applyFill="1" applyBorder="1"/>
    <xf numFmtId="164" fontId="2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0" fontId="13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2.95" customHeight="1" x14ac:dyDescent="0.35"/>
  <cols>
    <col min="1" max="1" width="17.42578125" style="75" customWidth="1"/>
    <col min="2" max="2" width="23.5703125" style="76" customWidth="1"/>
    <col min="3" max="3" width="18.28515625" style="80" customWidth="1"/>
    <col min="4" max="4" width="19.140625" style="76" customWidth="1"/>
    <col min="5" max="16384" width="8.85546875" style="1"/>
  </cols>
  <sheetData>
    <row r="1" spans="1:9" ht="37.5" customHeight="1" x14ac:dyDescent="0.35">
      <c r="A1" s="90" t="s">
        <v>193</v>
      </c>
      <c r="B1" s="90" t="s">
        <v>184</v>
      </c>
      <c r="C1" s="91" t="s">
        <v>194</v>
      </c>
      <c r="D1" s="74" t="s">
        <v>207</v>
      </c>
    </row>
    <row r="2" spans="1:9" ht="15" customHeight="1" x14ac:dyDescent="0.35">
      <c r="A2" s="76">
        <v>1</v>
      </c>
      <c r="B2" s="82" t="s">
        <v>2</v>
      </c>
      <c r="C2" s="78">
        <v>494.07579338981475</v>
      </c>
      <c r="D2" s="76" t="s">
        <v>205</v>
      </c>
      <c r="E2" s="5"/>
      <c r="F2" s="2"/>
      <c r="G2" s="3"/>
      <c r="H2" s="2"/>
      <c r="I2" s="4"/>
    </row>
    <row r="3" spans="1:9" ht="15" customHeight="1" x14ac:dyDescent="0.35">
      <c r="A3" s="76">
        <v>2</v>
      </c>
      <c r="B3" s="82" t="s">
        <v>6</v>
      </c>
      <c r="C3" s="78">
        <v>459.29486767256702</v>
      </c>
      <c r="D3" s="76" t="s">
        <v>205</v>
      </c>
    </row>
    <row r="4" spans="1:9" ht="15" customHeight="1" x14ac:dyDescent="0.35">
      <c r="A4" s="76">
        <v>3</v>
      </c>
      <c r="B4" s="82" t="s">
        <v>5</v>
      </c>
      <c r="C4" s="78">
        <v>429.42280118445706</v>
      </c>
      <c r="D4" s="76" t="s">
        <v>205</v>
      </c>
    </row>
    <row r="5" spans="1:9" ht="15" customHeight="1" x14ac:dyDescent="0.35">
      <c r="A5" s="76">
        <v>4</v>
      </c>
      <c r="B5" s="82" t="s">
        <v>3</v>
      </c>
      <c r="C5" s="78">
        <v>385.93841669532441</v>
      </c>
      <c r="D5" s="76" t="s">
        <v>205</v>
      </c>
    </row>
    <row r="6" spans="1:9" ht="15" customHeight="1" x14ac:dyDescent="0.35">
      <c r="A6" s="76">
        <v>5</v>
      </c>
      <c r="B6" s="82" t="s">
        <v>4</v>
      </c>
      <c r="C6" s="78">
        <v>381.95876290357785</v>
      </c>
      <c r="D6" s="76" t="s">
        <v>205</v>
      </c>
    </row>
    <row r="7" spans="1:9" ht="15" customHeight="1" x14ac:dyDescent="0.35">
      <c r="A7" s="76">
        <v>6</v>
      </c>
      <c r="B7" s="82" t="s">
        <v>9</v>
      </c>
      <c r="C7" s="78">
        <v>372.25474737211965</v>
      </c>
      <c r="D7" s="76" t="s">
        <v>205</v>
      </c>
    </row>
    <row r="8" spans="1:9" ht="15" customHeight="1" x14ac:dyDescent="0.35">
      <c r="A8" s="76">
        <v>7</v>
      </c>
      <c r="B8" s="82" t="s">
        <v>7</v>
      </c>
      <c r="C8" s="78">
        <v>368.26149979491834</v>
      </c>
      <c r="D8" s="76" t="s">
        <v>205</v>
      </c>
    </row>
    <row r="9" spans="1:9" ht="15" customHeight="1" x14ac:dyDescent="0.35">
      <c r="A9" s="76">
        <v>8</v>
      </c>
      <c r="B9" s="82" t="s">
        <v>10</v>
      </c>
      <c r="C9" s="78">
        <v>356.19777381870102</v>
      </c>
      <c r="D9" s="76" t="s">
        <v>205</v>
      </c>
    </row>
    <row r="10" spans="1:9" ht="15" customHeight="1" x14ac:dyDescent="0.35">
      <c r="A10" s="76">
        <v>9</v>
      </c>
      <c r="B10" s="82" t="s">
        <v>8</v>
      </c>
      <c r="C10" s="78">
        <v>336.04630167303219</v>
      </c>
      <c r="D10" s="76" t="s">
        <v>205</v>
      </c>
    </row>
    <row r="11" spans="1:9" ht="15" customHeight="1" x14ac:dyDescent="0.35">
      <c r="A11" s="76">
        <v>10</v>
      </c>
      <c r="B11" s="82" t="s">
        <v>11</v>
      </c>
      <c r="C11" s="78">
        <v>336.03321916434385</v>
      </c>
      <c r="D11" s="77" t="s">
        <v>205</v>
      </c>
    </row>
    <row r="12" spans="1:9" ht="15" customHeight="1" x14ac:dyDescent="0.35">
      <c r="A12" s="76">
        <v>11</v>
      </c>
      <c r="B12" s="82" t="s">
        <v>12</v>
      </c>
      <c r="C12" s="78">
        <v>331.84087975298081</v>
      </c>
      <c r="D12" s="77" t="s">
        <v>205</v>
      </c>
    </row>
    <row r="13" spans="1:9" ht="15" customHeight="1" x14ac:dyDescent="0.35">
      <c r="A13" s="76">
        <v>12</v>
      </c>
      <c r="B13" s="82" t="s">
        <v>16</v>
      </c>
      <c r="C13" s="78">
        <v>328.04530206101396</v>
      </c>
      <c r="D13" s="77" t="s">
        <v>205</v>
      </c>
    </row>
    <row r="14" spans="1:9" ht="15" customHeight="1" x14ac:dyDescent="0.35">
      <c r="A14" s="76">
        <v>13</v>
      </c>
      <c r="B14" s="82" t="s">
        <v>22</v>
      </c>
      <c r="C14" s="78">
        <v>315.81229169242079</v>
      </c>
      <c r="D14" s="77" t="s">
        <v>205</v>
      </c>
    </row>
    <row r="15" spans="1:9" ht="15" customHeight="1" x14ac:dyDescent="0.35">
      <c r="A15" s="76">
        <v>14</v>
      </c>
      <c r="B15" s="82" t="s">
        <v>24</v>
      </c>
      <c r="C15" s="78">
        <v>314.72185935732728</v>
      </c>
      <c r="D15" s="77" t="s">
        <v>206</v>
      </c>
    </row>
    <row r="16" spans="1:9" ht="15" customHeight="1" x14ac:dyDescent="0.35">
      <c r="A16" s="76">
        <v>15</v>
      </c>
      <c r="B16" s="82" t="s">
        <v>13</v>
      </c>
      <c r="C16" s="78">
        <v>311.98721586495196</v>
      </c>
      <c r="D16" s="77" t="s">
        <v>205</v>
      </c>
    </row>
    <row r="17" spans="1:4" ht="15" customHeight="1" x14ac:dyDescent="0.35">
      <c r="A17" s="76">
        <v>16</v>
      </c>
      <c r="B17" s="82" t="s">
        <v>20</v>
      </c>
      <c r="C17" s="78">
        <v>307.56928408365962</v>
      </c>
      <c r="D17" s="77" t="s">
        <v>205</v>
      </c>
    </row>
    <row r="18" spans="1:4" ht="15" customHeight="1" x14ac:dyDescent="0.35">
      <c r="A18" s="76">
        <v>17</v>
      </c>
      <c r="B18" s="82" t="s">
        <v>30</v>
      </c>
      <c r="C18" s="78">
        <v>297.38222688232571</v>
      </c>
      <c r="D18" s="77" t="s">
        <v>206</v>
      </c>
    </row>
    <row r="19" spans="1:4" ht="15" customHeight="1" x14ac:dyDescent="0.35">
      <c r="A19" s="76">
        <v>18</v>
      </c>
      <c r="B19" s="82" t="s">
        <v>27</v>
      </c>
      <c r="C19" s="78">
        <v>296.77855613017988</v>
      </c>
      <c r="D19" s="77" t="s">
        <v>205</v>
      </c>
    </row>
    <row r="20" spans="1:4" ht="15" customHeight="1" x14ac:dyDescent="0.35">
      <c r="A20" s="76">
        <v>19</v>
      </c>
      <c r="B20" s="82" t="s">
        <v>25</v>
      </c>
      <c r="C20" s="78">
        <v>288.8601322862919</v>
      </c>
      <c r="D20" s="77" t="s">
        <v>206</v>
      </c>
    </row>
    <row r="21" spans="1:4" ht="15" customHeight="1" x14ac:dyDescent="0.35">
      <c r="A21" s="76">
        <v>20</v>
      </c>
      <c r="B21" s="82" t="s">
        <v>17</v>
      </c>
      <c r="C21" s="78">
        <v>288.79731916446758</v>
      </c>
      <c r="D21" s="77" t="s">
        <v>206</v>
      </c>
    </row>
    <row r="22" spans="1:4" ht="15" customHeight="1" x14ac:dyDescent="0.35">
      <c r="A22" s="76">
        <v>21</v>
      </c>
      <c r="B22" s="82" t="s">
        <v>29</v>
      </c>
      <c r="C22" s="78">
        <v>288.17670635839863</v>
      </c>
      <c r="D22" s="77" t="s">
        <v>206</v>
      </c>
    </row>
    <row r="23" spans="1:4" ht="15" customHeight="1" x14ac:dyDescent="0.35">
      <c r="A23" s="76">
        <v>22</v>
      </c>
      <c r="B23" s="82" t="s">
        <v>23</v>
      </c>
      <c r="C23" s="78">
        <v>288.04420679663531</v>
      </c>
      <c r="D23" s="77" t="s">
        <v>206</v>
      </c>
    </row>
    <row r="24" spans="1:4" ht="15" customHeight="1" x14ac:dyDescent="0.35">
      <c r="A24" s="76">
        <v>23</v>
      </c>
      <c r="B24" s="82" t="s">
        <v>26</v>
      </c>
      <c r="C24" s="78">
        <v>287.99284674639557</v>
      </c>
      <c r="D24" s="77" t="s">
        <v>206</v>
      </c>
    </row>
    <row r="25" spans="1:4" ht="15" customHeight="1" x14ac:dyDescent="0.35">
      <c r="A25" s="76">
        <v>24</v>
      </c>
      <c r="B25" s="82" t="s">
        <v>14</v>
      </c>
      <c r="C25" s="78">
        <v>287.78911801569279</v>
      </c>
      <c r="D25" s="77" t="s">
        <v>205</v>
      </c>
    </row>
    <row r="26" spans="1:4" ht="15" customHeight="1" x14ac:dyDescent="0.35">
      <c r="A26" s="76">
        <v>25</v>
      </c>
      <c r="B26" s="82" t="s">
        <v>18</v>
      </c>
      <c r="C26" s="78">
        <v>284.66375095118752</v>
      </c>
      <c r="D26" s="77" t="s">
        <v>206</v>
      </c>
    </row>
    <row r="27" spans="1:4" ht="15" customHeight="1" x14ac:dyDescent="0.35">
      <c r="A27" s="76">
        <v>26</v>
      </c>
      <c r="B27" s="82" t="s">
        <v>36</v>
      </c>
      <c r="C27" s="78">
        <v>284.62590458664226</v>
      </c>
      <c r="D27" s="77" t="s">
        <v>206</v>
      </c>
    </row>
    <row r="28" spans="1:4" ht="15" customHeight="1" x14ac:dyDescent="0.35">
      <c r="A28" s="76">
        <v>27</v>
      </c>
      <c r="B28" s="82" t="s">
        <v>19</v>
      </c>
      <c r="C28" s="78">
        <v>284.55143760415842</v>
      </c>
      <c r="D28" s="77" t="s">
        <v>206</v>
      </c>
    </row>
    <row r="29" spans="1:4" ht="15" customHeight="1" x14ac:dyDescent="0.35">
      <c r="A29" s="76">
        <v>28</v>
      </c>
      <c r="B29" s="82" t="s">
        <v>34</v>
      </c>
      <c r="C29" s="78">
        <v>284.53176946119635</v>
      </c>
      <c r="D29" s="77" t="s">
        <v>205</v>
      </c>
    </row>
    <row r="30" spans="1:4" ht="15" customHeight="1" x14ac:dyDescent="0.35">
      <c r="A30" s="76">
        <v>29</v>
      </c>
      <c r="B30" s="82" t="s">
        <v>50</v>
      </c>
      <c r="C30" s="78">
        <v>280.20929442995543</v>
      </c>
      <c r="D30" s="77" t="s">
        <v>206</v>
      </c>
    </row>
    <row r="31" spans="1:4" ht="15" customHeight="1" x14ac:dyDescent="0.35">
      <c r="A31" s="76">
        <v>30</v>
      </c>
      <c r="B31" s="82" t="s">
        <v>21</v>
      </c>
      <c r="C31" s="78">
        <v>278.88033994815123</v>
      </c>
      <c r="D31" s="77" t="s">
        <v>206</v>
      </c>
    </row>
    <row r="32" spans="1:4" ht="15" customHeight="1" x14ac:dyDescent="0.35">
      <c r="A32" s="76">
        <v>31</v>
      </c>
      <c r="B32" s="82" t="s">
        <v>31</v>
      </c>
      <c r="C32" s="78">
        <v>277.84655559789189</v>
      </c>
      <c r="D32" s="76" t="s">
        <v>205</v>
      </c>
    </row>
    <row r="33" spans="1:6" ht="15" customHeight="1" x14ac:dyDescent="0.35">
      <c r="A33" s="76">
        <v>32</v>
      </c>
      <c r="B33" s="82" t="s">
        <v>35</v>
      </c>
      <c r="C33" s="78">
        <v>277.28440161041385</v>
      </c>
      <c r="D33" s="77" t="s">
        <v>206</v>
      </c>
    </row>
    <row r="34" spans="1:6" ht="15" customHeight="1" x14ac:dyDescent="0.35">
      <c r="A34" s="76">
        <v>33</v>
      </c>
      <c r="B34" s="82" t="s">
        <v>142</v>
      </c>
      <c r="C34" s="78">
        <v>276.38373777689162</v>
      </c>
      <c r="D34" s="77" t="s">
        <v>206</v>
      </c>
    </row>
    <row r="35" spans="1:6" ht="15" customHeight="1" x14ac:dyDescent="0.35">
      <c r="A35" s="76">
        <v>34</v>
      </c>
      <c r="B35" s="82" t="s">
        <v>32</v>
      </c>
      <c r="C35" s="78">
        <v>272.18151309418448</v>
      </c>
      <c r="D35" s="77" t="s">
        <v>206</v>
      </c>
    </row>
    <row r="36" spans="1:6" ht="15" customHeight="1" x14ac:dyDescent="0.35">
      <c r="A36" s="76">
        <v>35</v>
      </c>
      <c r="B36" s="82" t="s">
        <v>52</v>
      </c>
      <c r="C36" s="78">
        <v>269.62892889034975</v>
      </c>
      <c r="D36" s="77" t="s">
        <v>206</v>
      </c>
    </row>
    <row r="37" spans="1:6" ht="15" customHeight="1" x14ac:dyDescent="0.35">
      <c r="A37" s="76">
        <v>36</v>
      </c>
      <c r="B37" s="82" t="s">
        <v>37</v>
      </c>
      <c r="C37" s="78">
        <v>269.52499722969071</v>
      </c>
      <c r="D37" s="77" t="s">
        <v>205</v>
      </c>
    </row>
    <row r="38" spans="1:6" ht="15" customHeight="1" x14ac:dyDescent="0.35">
      <c r="A38" s="76">
        <v>37</v>
      </c>
      <c r="B38" s="82" t="s">
        <v>112</v>
      </c>
      <c r="C38" s="78">
        <v>268.50349356918474</v>
      </c>
      <c r="D38" s="77" t="s">
        <v>206</v>
      </c>
    </row>
    <row r="39" spans="1:6" ht="15" customHeight="1" x14ac:dyDescent="0.35">
      <c r="A39" s="76">
        <v>38</v>
      </c>
      <c r="B39" s="82" t="s">
        <v>68</v>
      </c>
      <c r="C39" s="78">
        <v>267.65291998849932</v>
      </c>
      <c r="D39" s="77" t="s">
        <v>206</v>
      </c>
    </row>
    <row r="40" spans="1:6" ht="15" customHeight="1" x14ac:dyDescent="0.35">
      <c r="A40" s="76">
        <v>39</v>
      </c>
      <c r="B40" s="82" t="s">
        <v>38</v>
      </c>
      <c r="C40" s="78">
        <v>266.48205886655865</v>
      </c>
      <c r="D40" s="77" t="s">
        <v>206</v>
      </c>
    </row>
    <row r="41" spans="1:6" ht="15" customHeight="1" x14ac:dyDescent="0.35">
      <c r="A41" s="76">
        <v>40</v>
      </c>
      <c r="B41" s="82" t="s">
        <v>28</v>
      </c>
      <c r="C41" s="78">
        <v>265.81410639378112</v>
      </c>
      <c r="D41" s="77" t="s">
        <v>206</v>
      </c>
    </row>
    <row r="42" spans="1:6" ht="15" customHeight="1" x14ac:dyDescent="0.35">
      <c r="A42" s="76">
        <v>41</v>
      </c>
      <c r="B42" s="82" t="s">
        <v>75</v>
      </c>
      <c r="C42" s="78">
        <v>265.59258681120451</v>
      </c>
      <c r="D42" s="77" t="s">
        <v>206</v>
      </c>
    </row>
    <row r="43" spans="1:6" ht="15" customHeight="1" x14ac:dyDescent="0.35">
      <c r="A43" s="76">
        <v>42</v>
      </c>
      <c r="B43" s="82" t="s">
        <v>42</v>
      </c>
      <c r="C43" s="78">
        <v>262.86328406673385</v>
      </c>
      <c r="D43" s="77" t="s">
        <v>206</v>
      </c>
    </row>
    <row r="44" spans="1:6" ht="15" customHeight="1" x14ac:dyDescent="0.35">
      <c r="A44" s="76"/>
      <c r="B44" s="82"/>
      <c r="C44" s="78"/>
      <c r="D44" s="77"/>
    </row>
    <row r="45" spans="1:6" ht="29.25" customHeight="1" x14ac:dyDescent="0.35">
      <c r="A45" s="97" t="s">
        <v>195</v>
      </c>
      <c r="B45" s="97"/>
      <c r="C45" s="97"/>
      <c r="D45" s="77"/>
      <c r="E45" s="2"/>
      <c r="F45" s="4"/>
    </row>
    <row r="46" spans="1:6" ht="15" customHeight="1" x14ac:dyDescent="0.35">
      <c r="A46" s="83">
        <v>43</v>
      </c>
      <c r="B46" s="82" t="s">
        <v>43</v>
      </c>
      <c r="C46" s="78">
        <v>259.45171570940573</v>
      </c>
      <c r="D46" s="77" t="s">
        <v>206</v>
      </c>
      <c r="E46" s="2"/>
      <c r="F46" s="4"/>
    </row>
    <row r="47" spans="1:6" ht="15" customHeight="1" x14ac:dyDescent="0.35">
      <c r="A47" s="83">
        <v>44</v>
      </c>
      <c r="B47" s="82" t="s">
        <v>46</v>
      </c>
      <c r="C47" s="78">
        <v>259.19408416603858</v>
      </c>
      <c r="D47" s="77" t="s">
        <v>206</v>
      </c>
    </row>
    <row r="48" spans="1:6" ht="15" customHeight="1" x14ac:dyDescent="0.35">
      <c r="A48" s="83">
        <v>45</v>
      </c>
      <c r="B48" s="79" t="s">
        <v>166</v>
      </c>
      <c r="C48" s="78">
        <v>258.89407557775905</v>
      </c>
      <c r="D48" s="77" t="s">
        <v>206</v>
      </c>
      <c r="E48" s="2"/>
      <c r="F48" s="4"/>
    </row>
    <row r="49" spans="1:4" ht="15" customHeight="1" x14ac:dyDescent="0.35">
      <c r="A49" s="83">
        <v>47</v>
      </c>
      <c r="B49" s="79" t="s">
        <v>15</v>
      </c>
      <c r="C49" s="78">
        <v>257.12854100370106</v>
      </c>
      <c r="D49" s="77" t="s">
        <v>206</v>
      </c>
    </row>
    <row r="50" spans="1:4" ht="15" customHeight="1" x14ac:dyDescent="0.35">
      <c r="A50" s="83">
        <v>48</v>
      </c>
      <c r="B50" s="79" t="s">
        <v>33</v>
      </c>
      <c r="C50" s="78">
        <v>255.73669357919928</v>
      </c>
      <c r="D50" s="77" t="s">
        <v>206</v>
      </c>
    </row>
    <row r="51" spans="1:4" ht="15" customHeight="1" x14ac:dyDescent="0.35">
      <c r="A51" s="83">
        <v>49</v>
      </c>
      <c r="B51" s="82" t="s">
        <v>48</v>
      </c>
      <c r="C51" s="78">
        <v>250.94545409748392</v>
      </c>
      <c r="D51" s="77" t="s">
        <v>206</v>
      </c>
    </row>
    <row r="52" spans="1:4" ht="15" customHeight="1" x14ac:dyDescent="0.35">
      <c r="A52" s="83">
        <v>53</v>
      </c>
      <c r="B52" s="82" t="s">
        <v>49</v>
      </c>
      <c r="C52" s="78">
        <v>244.83118905181882</v>
      </c>
      <c r="D52" s="77" t="s">
        <v>206</v>
      </c>
    </row>
    <row r="53" spans="1:4" ht="15" customHeight="1" x14ac:dyDescent="0.35">
      <c r="A53" s="83">
        <v>74</v>
      </c>
      <c r="B53" s="82" t="s">
        <v>183</v>
      </c>
      <c r="C53" s="78">
        <v>232.37089751247527</v>
      </c>
      <c r="D53" s="77" t="s">
        <v>206</v>
      </c>
    </row>
    <row r="54" spans="1:4" ht="15" customHeight="1" x14ac:dyDescent="0.35">
      <c r="A54" s="83">
        <v>90</v>
      </c>
      <c r="B54" s="79" t="s">
        <v>163</v>
      </c>
      <c r="C54" s="78">
        <v>226.76053445483976</v>
      </c>
      <c r="D54" s="77" t="s">
        <v>206</v>
      </c>
    </row>
    <row r="55" spans="1:4" ht="15" customHeight="1" x14ac:dyDescent="0.35">
      <c r="A55" s="83"/>
      <c r="B55" s="82"/>
      <c r="C55" s="78"/>
      <c r="D55" s="77"/>
    </row>
    <row r="56" spans="1:4" ht="16.5" customHeight="1" x14ac:dyDescent="0.35"/>
    <row r="59" spans="1:4" ht="12.95" customHeight="1" x14ac:dyDescent="0.35">
      <c r="A59" s="81"/>
    </row>
  </sheetData>
  <sortState xmlns:xlrd2="http://schemas.microsoft.com/office/spreadsheetml/2017/richdata2" ref="A47:D54">
    <sortCondition descending="1" ref="C47:C54"/>
  </sortState>
  <mergeCells count="1">
    <mergeCell ref="A45:C45"/>
  </mergeCells>
  <phoneticPr fontId="0" type="noConversion"/>
  <pageMargins left="1.6" right="0.24" top="0.57999999999999996" bottom="0.26" header="0.26" footer="0.2"/>
  <pageSetup scale="85" orientation="portrait" r:id="rId1"/>
  <headerFooter alignWithMargins="0">
    <oddHeader xml:space="preserve">&amp;C&amp;"Trebuchet MS,Regular"&amp;9FY 2019 Public Investment Community (PIC) List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3"/>
  <sheetViews>
    <sheetView zoomScale="90" zoomScaleNormal="90" workbookViewId="0">
      <pane ySplit="5" topLeftCell="A6" activePane="bottomLeft" state="frozen"/>
      <selection pane="bottomLeft" activeCell="A6" sqref="A6"/>
    </sheetView>
  </sheetViews>
  <sheetFormatPr defaultRowHeight="16.5" customHeight="1" x14ac:dyDescent="0.2"/>
  <cols>
    <col min="1" max="1" width="5.140625" style="6" customWidth="1"/>
    <col min="2" max="2" width="14.5703125" style="6" bestFit="1" customWidth="1"/>
    <col min="3" max="3" width="9.5703125" style="9" bestFit="1" customWidth="1"/>
    <col min="4" max="4" width="12.140625" style="9" bestFit="1" customWidth="1"/>
    <col min="5" max="5" width="7.140625" style="9" customWidth="1"/>
    <col min="6" max="6" width="15.7109375" style="9" customWidth="1"/>
    <col min="7" max="7" width="9.7109375" style="9" bestFit="1" customWidth="1"/>
    <col min="8" max="8" width="7.85546875" style="9" customWidth="1"/>
    <col min="9" max="9" width="10.140625" style="9" customWidth="1"/>
    <col min="10" max="10" width="15.42578125" style="25" customWidth="1"/>
    <col min="11" max="11" width="13.28515625" style="21" customWidth="1"/>
    <col min="12" max="12" width="12" style="9" customWidth="1"/>
    <col min="13" max="13" width="15.5703125" style="9" customWidth="1"/>
    <col min="14" max="14" width="15.42578125" style="9" customWidth="1"/>
    <col min="15" max="15" width="16.7109375" style="57" customWidth="1"/>
    <col min="16" max="16" width="17" style="58" customWidth="1"/>
    <col min="17" max="17" width="36.7109375" style="58" customWidth="1"/>
    <col min="18" max="18" width="22.140625" style="58" customWidth="1"/>
    <col min="19" max="16384" width="9.140625" style="6"/>
  </cols>
  <sheetData>
    <row r="1" spans="1:20" ht="18.75" customHeight="1" x14ac:dyDescent="0.2">
      <c r="A1" s="31"/>
      <c r="B1" s="30" t="s">
        <v>53</v>
      </c>
      <c r="C1" s="32"/>
      <c r="D1" s="33">
        <f>MAX(D6:D174)</f>
        <v>105846</v>
      </c>
      <c r="E1" s="34"/>
      <c r="F1" s="28">
        <f>MAX(F6:F174)</f>
        <v>679200.74</v>
      </c>
      <c r="G1" s="34"/>
      <c r="H1" s="35">
        <f>MAX(H6:H174)</f>
        <v>42.576741445219561</v>
      </c>
      <c r="I1" s="34"/>
      <c r="J1" s="36"/>
      <c r="K1" s="27">
        <f>MAX(K6:K174)</f>
        <v>2.2224731061400254E-2</v>
      </c>
      <c r="L1" s="34"/>
      <c r="M1" s="29">
        <f>MAX(M6:M174)</f>
        <v>7.1416666666666657</v>
      </c>
      <c r="N1" s="37"/>
      <c r="O1" s="38" t="s">
        <v>180</v>
      </c>
      <c r="Q1" s="58" t="s">
        <v>191</v>
      </c>
    </row>
    <row r="2" spans="1:20" ht="16.5" customHeight="1" x14ac:dyDescent="0.2">
      <c r="A2" s="31"/>
      <c r="B2" s="30" t="s">
        <v>54</v>
      </c>
      <c r="C2" s="32"/>
      <c r="D2" s="33">
        <f>MIN(D6:D174)</f>
        <v>17311</v>
      </c>
      <c r="E2" s="34"/>
      <c r="F2" s="28">
        <f>MIN(F6:F174)</f>
        <v>8567.5400000000009</v>
      </c>
      <c r="G2" s="34"/>
      <c r="H2" s="35">
        <f>MIN(H6:H174)</f>
        <v>6.9915591386081717</v>
      </c>
      <c r="I2" s="34"/>
      <c r="J2" s="36"/>
      <c r="K2" s="27">
        <f>MIN(K6:K174)</f>
        <v>0</v>
      </c>
      <c r="L2" s="34"/>
      <c r="M2" s="29">
        <f>MIN(M6:M174)</f>
        <v>2.5333333333333337</v>
      </c>
      <c r="N2" s="37"/>
      <c r="O2" s="39">
        <f>PERCENTILE(O6:O174,0.75)</f>
        <v>259.45171570940573</v>
      </c>
      <c r="Q2" s="73" t="s">
        <v>192</v>
      </c>
    </row>
    <row r="3" spans="1:20" ht="16.5" customHeight="1" x14ac:dyDescent="0.2">
      <c r="A3" s="31"/>
      <c r="B3" s="30" t="s">
        <v>55</v>
      </c>
      <c r="C3" s="32"/>
      <c r="D3" s="33">
        <f>SUM(D1-D2)</f>
        <v>88535</v>
      </c>
      <c r="E3" s="34"/>
      <c r="F3" s="28">
        <f>SUM(F1-F2)</f>
        <v>670633.19999999995</v>
      </c>
      <c r="G3" s="34"/>
      <c r="H3" s="26">
        <f>SUM(H1-H2)</f>
        <v>35.585182306611387</v>
      </c>
      <c r="I3" s="34"/>
      <c r="J3" s="36"/>
      <c r="K3" s="27">
        <f>SUM(K1-K2)</f>
        <v>2.2224731061400254E-2</v>
      </c>
      <c r="L3" s="34"/>
      <c r="M3" s="29">
        <f>SUM(M1-M2)</f>
        <v>4.6083333333333325</v>
      </c>
      <c r="N3" s="37"/>
      <c r="O3" s="40"/>
    </row>
    <row r="4" spans="1:20" ht="16.5" customHeight="1" x14ac:dyDescent="0.2">
      <c r="A4" s="31"/>
      <c r="B4" s="30"/>
      <c r="C4" s="32"/>
      <c r="D4" s="33"/>
      <c r="E4" s="34"/>
      <c r="F4" s="28"/>
      <c r="G4" s="34"/>
      <c r="H4" s="26"/>
      <c r="I4" s="34"/>
      <c r="J4" s="36"/>
      <c r="K4" s="27"/>
      <c r="L4" s="34"/>
      <c r="M4" s="29"/>
      <c r="N4" s="37"/>
      <c r="O4" s="40"/>
    </row>
    <row r="5" spans="1:20" ht="39" customHeight="1" x14ac:dyDescent="0.2">
      <c r="A5" s="41" t="s">
        <v>1</v>
      </c>
      <c r="B5" s="41" t="s">
        <v>0</v>
      </c>
      <c r="C5" s="41" t="s">
        <v>203</v>
      </c>
      <c r="D5" s="42" t="s">
        <v>202</v>
      </c>
      <c r="E5" s="41" t="s">
        <v>174</v>
      </c>
      <c r="F5" s="43" t="s">
        <v>201</v>
      </c>
      <c r="G5" s="41" t="s">
        <v>179</v>
      </c>
      <c r="H5" s="44" t="s">
        <v>200</v>
      </c>
      <c r="I5" s="41" t="s">
        <v>178</v>
      </c>
      <c r="J5" s="45" t="s">
        <v>199</v>
      </c>
      <c r="K5" s="46" t="s">
        <v>198</v>
      </c>
      <c r="L5" s="41" t="s">
        <v>177</v>
      </c>
      <c r="M5" s="44" t="s">
        <v>197</v>
      </c>
      <c r="N5" s="41" t="s">
        <v>176</v>
      </c>
      <c r="O5" s="47" t="s">
        <v>196</v>
      </c>
      <c r="R5" s="61"/>
      <c r="S5" s="8"/>
      <c r="T5" s="8"/>
    </row>
    <row r="6" spans="1:20" s="9" customFormat="1" ht="16.5" customHeight="1" x14ac:dyDescent="0.2">
      <c r="A6" s="65">
        <v>1</v>
      </c>
      <c r="B6" s="65" t="s">
        <v>2</v>
      </c>
      <c r="C6" s="66">
        <v>124006</v>
      </c>
      <c r="D6" s="66">
        <v>17311</v>
      </c>
      <c r="E6" s="67">
        <f t="shared" ref="E6:E37" si="0">SUM(100-(((D6-$D$2)/$D$3)*100))</f>
        <v>100</v>
      </c>
      <c r="F6" s="68">
        <v>8567.5400000000009</v>
      </c>
      <c r="G6" s="67">
        <f t="shared" ref="G6:G37" si="1">SUM(100-(((F6-$F$2)/$F$3)*100))</f>
        <v>100</v>
      </c>
      <c r="H6" s="68">
        <v>40.468601722764816</v>
      </c>
      <c r="I6" s="67">
        <f t="shared" ref="I6:I37" si="2">SUM((H6-$H$2)/$H$3)*100</f>
        <v>94.075793389814748</v>
      </c>
      <c r="J6" s="93">
        <v>2756</v>
      </c>
      <c r="K6" s="69">
        <f t="shared" ref="K6:K37" si="3">SUM(J6/C6)</f>
        <v>2.2224731061400254E-2</v>
      </c>
      <c r="L6" s="70">
        <f t="shared" ref="L6:L37" si="4">SUM((K6-$K$2)/$K$3)*100</f>
        <v>100</v>
      </c>
      <c r="M6" s="71">
        <v>7.1416666666666657</v>
      </c>
      <c r="N6" s="67">
        <f t="shared" ref="N6:N37" si="5">SUM((M6-$M$2)/$M$3)*100</f>
        <v>100</v>
      </c>
      <c r="O6" s="72">
        <f t="shared" ref="O6:O37" si="6">SUM(E6+G6+I6+L6+N6)</f>
        <v>494.07579338981475</v>
      </c>
      <c r="P6" s="58"/>
      <c r="Q6" s="58"/>
      <c r="R6" s="94"/>
      <c r="S6" s="95"/>
      <c r="T6" s="88"/>
    </row>
    <row r="7" spans="1:20" s="9" customFormat="1" ht="15.75" customHeight="1" x14ac:dyDescent="0.2">
      <c r="A7" s="65">
        <v>2</v>
      </c>
      <c r="B7" s="65" t="s">
        <v>6</v>
      </c>
      <c r="C7" s="66">
        <v>108802</v>
      </c>
      <c r="D7" s="66">
        <v>20685</v>
      </c>
      <c r="E7" s="67">
        <f t="shared" si="0"/>
        <v>96.189077765855316</v>
      </c>
      <c r="F7" s="68">
        <v>9976.77</v>
      </c>
      <c r="G7" s="67">
        <f t="shared" si="1"/>
        <v>99.789865756720658</v>
      </c>
      <c r="H7" s="68">
        <v>42.576741445219561</v>
      </c>
      <c r="I7" s="67">
        <f t="shared" si="2"/>
        <v>100</v>
      </c>
      <c r="J7" s="93">
        <v>1841.5</v>
      </c>
      <c r="K7" s="69">
        <f t="shared" si="3"/>
        <v>1.6925240344846604E-2</v>
      </c>
      <c r="L7" s="70">
        <f t="shared" si="4"/>
        <v>76.154983824493755</v>
      </c>
      <c r="M7" s="71">
        <v>6.5500000000000007</v>
      </c>
      <c r="N7" s="67">
        <f t="shared" si="5"/>
        <v>87.160940325497322</v>
      </c>
      <c r="O7" s="72">
        <f t="shared" si="6"/>
        <v>459.29486767256702</v>
      </c>
      <c r="P7" s="58"/>
      <c r="Q7" s="58"/>
      <c r="R7" s="94"/>
      <c r="S7" s="95"/>
      <c r="T7" s="88"/>
    </row>
    <row r="8" spans="1:20" s="9" customFormat="1" ht="15.75" customHeight="1" x14ac:dyDescent="0.2">
      <c r="A8" s="65">
        <v>3</v>
      </c>
      <c r="B8" s="65" t="s">
        <v>5</v>
      </c>
      <c r="C8" s="66">
        <v>72808</v>
      </c>
      <c r="D8" s="66">
        <v>21470</v>
      </c>
      <c r="E8" s="67">
        <f t="shared" si="0"/>
        <v>95.302422770655667</v>
      </c>
      <c r="F8" s="68">
        <v>10164.85</v>
      </c>
      <c r="G8" s="67">
        <f t="shared" si="1"/>
        <v>99.761820619677039</v>
      </c>
      <c r="H8" s="68">
        <v>33.288687652362597</v>
      </c>
      <c r="I8" s="67">
        <f t="shared" si="2"/>
        <v>73.89909734667475</v>
      </c>
      <c r="J8" s="93">
        <v>1525.5</v>
      </c>
      <c r="K8" s="69">
        <f t="shared" si="3"/>
        <v>2.0952367871662454E-2</v>
      </c>
      <c r="L8" s="70">
        <f t="shared" si="4"/>
        <v>94.27501198452012</v>
      </c>
      <c r="M8" s="71">
        <v>5.583333333333333</v>
      </c>
      <c r="N8" s="67">
        <f t="shared" si="5"/>
        <v>66.184448462929481</v>
      </c>
      <c r="O8" s="72">
        <f t="shared" si="6"/>
        <v>429.42280118445706</v>
      </c>
      <c r="P8" s="59"/>
      <c r="Q8" s="58"/>
      <c r="R8" s="94"/>
      <c r="S8" s="95"/>
      <c r="T8" s="88"/>
    </row>
    <row r="9" spans="1:20" s="9" customFormat="1" ht="16.5" customHeight="1" x14ac:dyDescent="0.2">
      <c r="A9" s="65">
        <v>4</v>
      </c>
      <c r="B9" s="65" t="s">
        <v>3</v>
      </c>
      <c r="C9" s="66">
        <v>147629</v>
      </c>
      <c r="D9" s="66">
        <v>21002</v>
      </c>
      <c r="E9" s="67">
        <f t="shared" si="0"/>
        <v>95.831027277347943</v>
      </c>
      <c r="F9" s="68">
        <v>11815.62</v>
      </c>
      <c r="G9" s="67">
        <f t="shared" si="1"/>
        <v>99.515669668605724</v>
      </c>
      <c r="H9" s="68">
        <v>33.941118786686609</v>
      </c>
      <c r="I9" s="67">
        <f t="shared" si="2"/>
        <v>75.732532198019584</v>
      </c>
      <c r="J9" s="93">
        <v>1377.5</v>
      </c>
      <c r="K9" s="69">
        <f t="shared" si="3"/>
        <v>9.3308225348678105E-3</v>
      </c>
      <c r="L9" s="70">
        <f t="shared" si="4"/>
        <v>41.983961511568133</v>
      </c>
      <c r="M9" s="71">
        <v>5.8916666666666666</v>
      </c>
      <c r="N9" s="67">
        <f t="shared" si="5"/>
        <v>72.875226039783001</v>
      </c>
      <c r="O9" s="72">
        <f t="shared" si="6"/>
        <v>385.93841669532441</v>
      </c>
      <c r="P9" s="58"/>
      <c r="Q9" s="58"/>
      <c r="R9" s="94"/>
      <c r="S9" s="95"/>
      <c r="T9" s="88"/>
    </row>
    <row r="10" spans="1:20" s="9" customFormat="1" ht="16.5" customHeight="1" x14ac:dyDescent="0.2">
      <c r="A10" s="65">
        <v>5</v>
      </c>
      <c r="B10" s="65" t="s">
        <v>4</v>
      </c>
      <c r="C10" s="66">
        <v>130322</v>
      </c>
      <c r="D10" s="66">
        <v>23527</v>
      </c>
      <c r="E10" s="67">
        <f t="shared" si="0"/>
        <v>92.979047834189871</v>
      </c>
      <c r="F10" s="68">
        <v>16584.12</v>
      </c>
      <c r="G10" s="67">
        <f t="shared" si="1"/>
        <v>98.804625240742624</v>
      </c>
      <c r="H10" s="68">
        <v>25.948981466918411</v>
      </c>
      <c r="I10" s="67">
        <f t="shared" si="2"/>
        <v>53.273360144590661</v>
      </c>
      <c r="J10" s="93">
        <v>2252.5</v>
      </c>
      <c r="K10" s="69">
        <f t="shared" si="3"/>
        <v>1.7284111661883643E-2</v>
      </c>
      <c r="L10" s="70">
        <f t="shared" si="4"/>
        <v>77.769722450781671</v>
      </c>
      <c r="M10" s="71">
        <v>5.2583333333333329</v>
      </c>
      <c r="N10" s="67">
        <f t="shared" si="5"/>
        <v>59.132007233273058</v>
      </c>
      <c r="O10" s="72">
        <f t="shared" si="6"/>
        <v>381.95876290357785</v>
      </c>
      <c r="P10" s="58"/>
      <c r="Q10" s="58"/>
      <c r="R10" s="94"/>
      <c r="S10" s="95"/>
      <c r="T10" s="88"/>
    </row>
    <row r="11" spans="1:20" s="9" customFormat="1" ht="16.5" customHeight="1" x14ac:dyDescent="0.2">
      <c r="A11" s="65">
        <v>6</v>
      </c>
      <c r="B11" s="65" t="s">
        <v>9</v>
      </c>
      <c r="C11" s="66">
        <v>24799</v>
      </c>
      <c r="D11" s="66">
        <v>19783</v>
      </c>
      <c r="E11" s="67">
        <f t="shared" si="0"/>
        <v>97.207883887728016</v>
      </c>
      <c r="F11" s="68">
        <v>9472.49</v>
      </c>
      <c r="G11" s="67">
        <f t="shared" si="1"/>
        <v>99.865060363847178</v>
      </c>
      <c r="H11" s="68">
        <v>28.304081308419136</v>
      </c>
      <c r="I11" s="67">
        <f t="shared" si="2"/>
        <v>59.891563814895235</v>
      </c>
      <c r="J11" s="93">
        <v>314.5</v>
      </c>
      <c r="K11" s="69">
        <f t="shared" si="3"/>
        <v>1.2681962982378323E-2</v>
      </c>
      <c r="L11" s="70">
        <f t="shared" si="4"/>
        <v>57.062391204383388</v>
      </c>
      <c r="M11" s="71">
        <v>5.2166666666666659</v>
      </c>
      <c r="N11" s="67">
        <f t="shared" si="5"/>
        <v>58.227848101265813</v>
      </c>
      <c r="O11" s="72">
        <f t="shared" si="6"/>
        <v>372.25474737211965</v>
      </c>
      <c r="P11" s="59"/>
      <c r="Q11" s="58"/>
      <c r="R11" s="94"/>
      <c r="S11" s="95"/>
      <c r="T11" s="88"/>
    </row>
    <row r="12" spans="1:20" s="9" customFormat="1" ht="16.5" customHeight="1" x14ac:dyDescent="0.2">
      <c r="A12" s="65">
        <v>7</v>
      </c>
      <c r="B12" s="65" t="s">
        <v>7</v>
      </c>
      <c r="C12" s="66">
        <v>27179</v>
      </c>
      <c r="D12" s="66">
        <v>21736</v>
      </c>
      <c r="E12" s="67">
        <f t="shared" si="0"/>
        <v>95.001976619416055</v>
      </c>
      <c r="F12" s="68">
        <v>14045.67</v>
      </c>
      <c r="G12" s="67">
        <f t="shared" si="1"/>
        <v>99.183140649762052</v>
      </c>
      <c r="H12" s="68">
        <v>26.598713938452853</v>
      </c>
      <c r="I12" s="67">
        <f t="shared" si="2"/>
        <v>55.099211325950861</v>
      </c>
      <c r="J12" s="93">
        <v>332</v>
      </c>
      <c r="K12" s="69">
        <f t="shared" si="3"/>
        <v>1.2215313293351484E-2</v>
      </c>
      <c r="L12" s="70">
        <f t="shared" si="4"/>
        <v>54.962704653677221</v>
      </c>
      <c r="M12" s="71">
        <v>5.4833333333333334</v>
      </c>
      <c r="N12" s="67">
        <f t="shared" si="5"/>
        <v>64.014466546112132</v>
      </c>
      <c r="O12" s="72">
        <f t="shared" si="6"/>
        <v>368.26149979491834</v>
      </c>
      <c r="P12" s="58"/>
      <c r="Q12" s="58"/>
      <c r="R12" s="94"/>
      <c r="S12" s="95"/>
      <c r="T12" s="88"/>
    </row>
    <row r="13" spans="1:20" s="9" customFormat="1" ht="16.5" customHeight="1" x14ac:dyDescent="0.2">
      <c r="A13" s="65">
        <v>8</v>
      </c>
      <c r="B13" s="65" t="s">
        <v>10</v>
      </c>
      <c r="C13" s="66">
        <v>50821</v>
      </c>
      <c r="D13" s="66">
        <v>24961</v>
      </c>
      <c r="E13" s="67">
        <f t="shared" si="0"/>
        <v>91.359349409837918</v>
      </c>
      <c r="F13" s="68">
        <v>17625.66</v>
      </c>
      <c r="G13" s="67">
        <f t="shared" si="1"/>
        <v>98.649318286061586</v>
      </c>
      <c r="H13" s="68">
        <v>32.747445814637572</v>
      </c>
      <c r="I13" s="67">
        <f t="shared" si="2"/>
        <v>72.37812203436205</v>
      </c>
      <c r="J13" s="93">
        <v>430.5</v>
      </c>
      <c r="K13" s="69">
        <f t="shared" si="3"/>
        <v>8.4709076956376306E-3</v>
      </c>
      <c r="L13" s="70">
        <f t="shared" si="4"/>
        <v>38.114781556793908</v>
      </c>
      <c r="M13" s="71">
        <v>5.0999999999999996</v>
      </c>
      <c r="N13" s="67">
        <f t="shared" si="5"/>
        <v>55.696202531645568</v>
      </c>
      <c r="O13" s="72">
        <f t="shared" si="6"/>
        <v>356.19777381870102</v>
      </c>
      <c r="P13" s="58"/>
      <c r="Q13" s="58"/>
      <c r="R13" s="94"/>
      <c r="S13" s="95"/>
      <c r="T13" s="88"/>
    </row>
    <row r="14" spans="1:20" s="9" customFormat="1" ht="16.5" customHeight="1" x14ac:dyDescent="0.2">
      <c r="A14" s="65">
        <v>9</v>
      </c>
      <c r="B14" s="65" t="s">
        <v>8</v>
      </c>
      <c r="C14" s="66">
        <v>59988</v>
      </c>
      <c r="D14" s="66">
        <v>28601</v>
      </c>
      <c r="E14" s="67">
        <f t="shared" si="0"/>
        <v>87.247981024453608</v>
      </c>
      <c r="F14" s="68">
        <v>20601.86</v>
      </c>
      <c r="G14" s="67">
        <f t="shared" si="1"/>
        <v>98.20552874507257</v>
      </c>
      <c r="H14" s="68">
        <v>26.183174341151354</v>
      </c>
      <c r="I14" s="67">
        <f t="shared" si="2"/>
        <v>53.93147922408582</v>
      </c>
      <c r="J14" s="93">
        <v>645</v>
      </c>
      <c r="K14" s="69">
        <f t="shared" si="3"/>
        <v>1.0752150430086017E-2</v>
      </c>
      <c r="L14" s="70">
        <f t="shared" si="4"/>
        <v>48.379215030233915</v>
      </c>
      <c r="M14" s="71">
        <v>4.7583333333333329</v>
      </c>
      <c r="N14" s="67">
        <f t="shared" si="5"/>
        <v>48.282097649186248</v>
      </c>
      <c r="O14" s="72">
        <f t="shared" si="6"/>
        <v>336.04630167303219</v>
      </c>
      <c r="P14" s="58"/>
      <c r="Q14" s="58"/>
      <c r="R14" s="94"/>
      <c r="S14" s="95"/>
      <c r="T14" s="88"/>
    </row>
    <row r="15" spans="1:20" s="9" customFormat="1" ht="16.5" customHeight="1" x14ac:dyDescent="0.2">
      <c r="A15" s="65">
        <v>10</v>
      </c>
      <c r="B15" s="65" t="s">
        <v>11</v>
      </c>
      <c r="C15" s="66">
        <v>18854</v>
      </c>
      <c r="D15" s="66">
        <v>24359</v>
      </c>
      <c r="E15" s="67">
        <f t="shared" si="0"/>
        <v>92.03930648895917</v>
      </c>
      <c r="F15" s="68">
        <v>16016.81</v>
      </c>
      <c r="G15" s="67">
        <f t="shared" si="1"/>
        <v>98.889218428195917</v>
      </c>
      <c r="H15" s="68">
        <v>25.617857160872045</v>
      </c>
      <c r="I15" s="67">
        <f t="shared" si="2"/>
        <v>52.342848384967489</v>
      </c>
      <c r="J15" s="93">
        <v>100</v>
      </c>
      <c r="K15" s="69">
        <f t="shared" si="3"/>
        <v>5.3039142887450937E-3</v>
      </c>
      <c r="L15" s="70">
        <f t="shared" si="4"/>
        <v>23.864920003270104</v>
      </c>
      <c r="M15" s="71">
        <v>5.7083333333333348</v>
      </c>
      <c r="N15" s="67">
        <f t="shared" si="5"/>
        <v>68.896925858951207</v>
      </c>
      <c r="O15" s="72">
        <f t="shared" si="6"/>
        <v>336.03321916434385</v>
      </c>
      <c r="P15" s="58"/>
      <c r="Q15" s="58"/>
      <c r="R15" s="94"/>
      <c r="S15" s="95"/>
      <c r="T15" s="88"/>
    </row>
    <row r="16" spans="1:20" s="9" customFormat="1" ht="16.5" customHeight="1" x14ac:dyDescent="0.2">
      <c r="A16" s="65">
        <v>11</v>
      </c>
      <c r="B16" s="65" t="s">
        <v>12</v>
      </c>
      <c r="C16" s="66">
        <v>39899</v>
      </c>
      <c r="D16" s="66">
        <v>26823</v>
      </c>
      <c r="E16" s="67">
        <f t="shared" si="0"/>
        <v>89.256226351160564</v>
      </c>
      <c r="F16" s="68">
        <v>16959.3</v>
      </c>
      <c r="G16" s="67">
        <f t="shared" si="1"/>
        <v>98.748681097207836</v>
      </c>
      <c r="H16" s="68">
        <v>27.8541548453267</v>
      </c>
      <c r="I16" s="67">
        <f t="shared" si="2"/>
        <v>58.627199172287114</v>
      </c>
      <c r="J16" s="93">
        <v>398</v>
      </c>
      <c r="K16" s="69">
        <f t="shared" si="3"/>
        <v>9.9751873480538357E-3</v>
      </c>
      <c r="L16" s="70">
        <f t="shared" si="4"/>
        <v>44.883275844802753</v>
      </c>
      <c r="M16" s="71">
        <v>4.3916666666666666</v>
      </c>
      <c r="N16" s="67">
        <f t="shared" si="5"/>
        <v>40.325497287522602</v>
      </c>
      <c r="O16" s="72">
        <f t="shared" si="6"/>
        <v>331.84087975298081</v>
      </c>
      <c r="P16" s="58"/>
      <c r="Q16" s="58"/>
      <c r="R16" s="94"/>
      <c r="S16" s="95"/>
      <c r="T16" s="88"/>
    </row>
    <row r="17" spans="1:20" s="9" customFormat="1" ht="16.5" customHeight="1" x14ac:dyDescent="0.2">
      <c r="A17" s="65">
        <v>12</v>
      </c>
      <c r="B17" s="65" t="s">
        <v>16</v>
      </c>
      <c r="C17" s="66">
        <v>12700</v>
      </c>
      <c r="D17" s="66">
        <v>26119</v>
      </c>
      <c r="E17" s="67">
        <f t="shared" si="0"/>
        <v>90.05139210481731</v>
      </c>
      <c r="F17" s="68">
        <v>18952.53</v>
      </c>
      <c r="G17" s="67">
        <f t="shared" si="1"/>
        <v>98.451464973699487</v>
      </c>
      <c r="H17" s="68">
        <v>27.416132676529667</v>
      </c>
      <c r="I17" s="67">
        <f t="shared" si="2"/>
        <v>57.39628748263236</v>
      </c>
      <c r="J17" s="93">
        <v>67</v>
      </c>
      <c r="K17" s="69">
        <f t="shared" si="3"/>
        <v>5.2755905511811026E-3</v>
      </c>
      <c r="L17" s="70">
        <f t="shared" si="4"/>
        <v>23.737477572197527</v>
      </c>
      <c r="M17" s="71">
        <v>5.2250000000000005</v>
      </c>
      <c r="N17" s="67">
        <f t="shared" si="5"/>
        <v>58.408679927667286</v>
      </c>
      <c r="O17" s="72">
        <f t="shared" si="6"/>
        <v>328.04530206101396</v>
      </c>
      <c r="P17" s="58"/>
      <c r="Q17" s="58"/>
      <c r="R17" s="94"/>
      <c r="S17" s="95"/>
      <c r="T17" s="88"/>
    </row>
    <row r="18" spans="1:20" s="9" customFormat="1" ht="16.5" customHeight="1" x14ac:dyDescent="0.2">
      <c r="A18" s="65">
        <v>13</v>
      </c>
      <c r="B18" s="65" t="s">
        <v>22</v>
      </c>
      <c r="C18" s="66">
        <v>34906</v>
      </c>
      <c r="D18" s="66">
        <v>29737</v>
      </c>
      <c r="E18" s="67">
        <f t="shared" si="0"/>
        <v>85.964872649234763</v>
      </c>
      <c r="F18" s="68">
        <v>22218.59</v>
      </c>
      <c r="G18" s="67">
        <f t="shared" si="1"/>
        <v>97.964453594006386</v>
      </c>
      <c r="H18" s="68">
        <v>32.3459004761853</v>
      </c>
      <c r="I18" s="67">
        <f t="shared" si="2"/>
        <v>71.249716016957237</v>
      </c>
      <c r="J18" s="93">
        <v>136.5</v>
      </c>
      <c r="K18" s="69">
        <f t="shared" si="3"/>
        <v>3.9105024924081817E-3</v>
      </c>
      <c r="L18" s="70">
        <f t="shared" si="4"/>
        <v>17.595274748678118</v>
      </c>
      <c r="M18" s="71">
        <v>4.5166666666666666</v>
      </c>
      <c r="N18" s="67">
        <f t="shared" si="5"/>
        <v>43.037974683544306</v>
      </c>
      <c r="O18" s="72">
        <f t="shared" si="6"/>
        <v>315.81229169242079</v>
      </c>
      <c r="P18" s="58"/>
      <c r="Q18" s="58"/>
      <c r="R18" s="94"/>
      <c r="S18" s="95"/>
      <c r="T18" s="88"/>
    </row>
    <row r="19" spans="1:20" s="9" customFormat="1" ht="16.5" customHeight="1" x14ac:dyDescent="0.2">
      <c r="A19" s="65">
        <v>14</v>
      </c>
      <c r="B19" s="65" t="s">
        <v>24</v>
      </c>
      <c r="C19" s="66">
        <v>31538</v>
      </c>
      <c r="D19" s="66">
        <v>32241</v>
      </c>
      <c r="E19" s="67">
        <f t="shared" si="0"/>
        <v>83.136612639069298</v>
      </c>
      <c r="F19" s="68">
        <v>21717.08</v>
      </c>
      <c r="G19" s="67">
        <f t="shared" si="1"/>
        <v>98.039235158653042</v>
      </c>
      <c r="H19" s="68">
        <v>32.321586979165588</v>
      </c>
      <c r="I19" s="67">
        <f t="shared" si="2"/>
        <v>71.181391238373223</v>
      </c>
      <c r="J19" s="93">
        <v>138</v>
      </c>
      <c r="K19" s="69">
        <f t="shared" si="3"/>
        <v>4.3756737903481516E-3</v>
      </c>
      <c r="L19" s="70">
        <f t="shared" si="4"/>
        <v>19.688309290490309</v>
      </c>
      <c r="M19" s="71">
        <v>4.5</v>
      </c>
      <c r="N19" s="67">
        <f t="shared" si="5"/>
        <v>42.67631103074141</v>
      </c>
      <c r="O19" s="72">
        <f t="shared" si="6"/>
        <v>314.72185935732728</v>
      </c>
      <c r="P19" s="58"/>
      <c r="Q19" s="58"/>
      <c r="R19" s="94"/>
      <c r="S19" s="95"/>
      <c r="T19" s="88"/>
    </row>
    <row r="20" spans="1:20" s="9" customFormat="1" ht="16.5" customHeight="1" x14ac:dyDescent="0.2">
      <c r="A20" s="65">
        <v>15</v>
      </c>
      <c r="B20" s="65" t="s">
        <v>13</v>
      </c>
      <c r="C20" s="66">
        <v>54927</v>
      </c>
      <c r="D20" s="66">
        <v>26143</v>
      </c>
      <c r="E20" s="67">
        <f t="shared" si="0"/>
        <v>90.024284181397192</v>
      </c>
      <c r="F20" s="68">
        <v>17826.830000000002</v>
      </c>
      <c r="G20" s="67">
        <f t="shared" si="1"/>
        <v>98.619321262353253</v>
      </c>
      <c r="H20" s="68">
        <v>22.631470941306876</v>
      </c>
      <c r="I20" s="67">
        <f t="shared" si="2"/>
        <v>43.950629978346242</v>
      </c>
      <c r="J20" s="93">
        <v>355.5</v>
      </c>
      <c r="K20" s="69">
        <f t="shared" si="3"/>
        <v>6.4722267737178435E-3</v>
      </c>
      <c r="L20" s="70">
        <f t="shared" si="4"/>
        <v>29.121732703253084</v>
      </c>
      <c r="M20" s="71">
        <v>4.8499999999999996</v>
      </c>
      <c r="N20" s="67">
        <f t="shared" si="5"/>
        <v>50.271247739602167</v>
      </c>
      <c r="O20" s="72">
        <f t="shared" si="6"/>
        <v>311.98721586495196</v>
      </c>
      <c r="P20" s="58"/>
      <c r="Q20" s="58"/>
      <c r="R20" s="94"/>
      <c r="S20" s="95"/>
      <c r="T20" s="88"/>
    </row>
    <row r="21" spans="1:20" s="9" customFormat="1" ht="16.5" customHeight="1" x14ac:dyDescent="0.2">
      <c r="A21" s="65">
        <v>16</v>
      </c>
      <c r="B21" s="65" t="s">
        <v>20</v>
      </c>
      <c r="C21" s="66">
        <v>60452</v>
      </c>
      <c r="D21" s="66">
        <v>31709</v>
      </c>
      <c r="E21" s="67">
        <f t="shared" si="0"/>
        <v>83.737504941548536</v>
      </c>
      <c r="F21" s="68">
        <v>26833.69</v>
      </c>
      <c r="G21" s="67">
        <f t="shared" si="1"/>
        <v>97.276283070984263</v>
      </c>
      <c r="H21" s="68">
        <v>24.813631085970215</v>
      </c>
      <c r="I21" s="67">
        <f t="shared" si="2"/>
        <v>50.08284570190574</v>
      </c>
      <c r="J21" s="93">
        <v>473.5</v>
      </c>
      <c r="K21" s="69">
        <f t="shared" si="3"/>
        <v>7.8326606233044393E-3</v>
      </c>
      <c r="L21" s="70">
        <f t="shared" si="4"/>
        <v>35.242993949691233</v>
      </c>
      <c r="M21" s="71">
        <v>4.4333333333333327</v>
      </c>
      <c r="N21" s="67">
        <f t="shared" si="5"/>
        <v>41.229656419529825</v>
      </c>
      <c r="O21" s="72">
        <f t="shared" si="6"/>
        <v>307.56928408365962</v>
      </c>
      <c r="P21" s="58"/>
      <c r="Q21" s="58"/>
      <c r="R21" s="94"/>
      <c r="S21" s="95"/>
      <c r="T21" s="88"/>
    </row>
    <row r="22" spans="1:20" s="9" customFormat="1" ht="16.5" customHeight="1" x14ac:dyDescent="0.2">
      <c r="A22" s="65">
        <v>17</v>
      </c>
      <c r="B22" s="65" t="s">
        <v>30</v>
      </c>
      <c r="C22" s="66">
        <v>3764</v>
      </c>
      <c r="D22" s="66">
        <v>26809</v>
      </c>
      <c r="E22" s="67">
        <f t="shared" si="0"/>
        <v>89.272039306488963</v>
      </c>
      <c r="F22" s="68">
        <v>21543.13</v>
      </c>
      <c r="G22" s="67">
        <f t="shared" si="1"/>
        <v>98.06517333171098</v>
      </c>
      <c r="H22" s="68">
        <v>22.514039057821524</v>
      </c>
      <c r="I22" s="67">
        <f t="shared" si="2"/>
        <v>43.620627781157737</v>
      </c>
      <c r="J22" s="93">
        <v>12</v>
      </c>
      <c r="K22" s="69">
        <f t="shared" si="3"/>
        <v>3.188097768331562E-3</v>
      </c>
      <c r="L22" s="70">
        <f t="shared" si="4"/>
        <v>14.344820459351368</v>
      </c>
      <c r="M22" s="71">
        <v>4.9333333333333336</v>
      </c>
      <c r="N22" s="67">
        <f t="shared" si="5"/>
        <v>52.079566003616641</v>
      </c>
      <c r="O22" s="72">
        <f t="shared" si="6"/>
        <v>297.38222688232571</v>
      </c>
      <c r="P22" s="58"/>
      <c r="Q22" s="58"/>
      <c r="R22" s="94"/>
      <c r="S22" s="95"/>
      <c r="T22" s="88"/>
    </row>
    <row r="23" spans="1:20" s="9" customFormat="1" ht="16.5" customHeight="1" x14ac:dyDescent="0.2">
      <c r="A23" s="65">
        <v>18</v>
      </c>
      <c r="B23" s="65" t="s">
        <v>27</v>
      </c>
      <c r="C23" s="66">
        <v>58007</v>
      </c>
      <c r="D23" s="66">
        <v>33154</v>
      </c>
      <c r="E23" s="67">
        <f t="shared" si="0"/>
        <v>82.10538205229571</v>
      </c>
      <c r="F23" s="68">
        <v>30365.98</v>
      </c>
      <c r="G23" s="67">
        <f t="shared" si="1"/>
        <v>96.749573388254561</v>
      </c>
      <c r="H23" s="68">
        <v>25.416045779627098</v>
      </c>
      <c r="I23" s="67">
        <f t="shared" si="2"/>
        <v>51.775726430930305</v>
      </c>
      <c r="J23" s="93">
        <v>407.5</v>
      </c>
      <c r="K23" s="69">
        <f t="shared" si="3"/>
        <v>7.0250142224214315E-3</v>
      </c>
      <c r="L23" s="70">
        <f t="shared" si="4"/>
        <v>31.608995416022935</v>
      </c>
      <c r="M23" s="71">
        <v>4.1250000000000009</v>
      </c>
      <c r="N23" s="67">
        <f t="shared" si="5"/>
        <v>34.538878842676333</v>
      </c>
      <c r="O23" s="72">
        <f t="shared" si="6"/>
        <v>296.77855613017988</v>
      </c>
      <c r="P23" s="58"/>
      <c r="Q23" s="58"/>
      <c r="R23" s="94"/>
      <c r="S23" s="95"/>
      <c r="T23" s="88"/>
    </row>
    <row r="24" spans="1:20" s="9" customFormat="1" ht="16.5" customHeight="1" x14ac:dyDescent="0.2">
      <c r="A24" s="65">
        <v>19</v>
      </c>
      <c r="B24" s="65" t="s">
        <v>25</v>
      </c>
      <c r="C24" s="66">
        <v>15077</v>
      </c>
      <c r="D24" s="66">
        <v>27137</v>
      </c>
      <c r="E24" s="67">
        <f t="shared" si="0"/>
        <v>88.901564353080701</v>
      </c>
      <c r="F24" s="68">
        <v>22361.45</v>
      </c>
      <c r="G24" s="67">
        <f t="shared" si="1"/>
        <v>97.943151338168164</v>
      </c>
      <c r="H24" s="68">
        <v>19.661568017051739</v>
      </c>
      <c r="I24" s="67">
        <f t="shared" si="2"/>
        <v>35.604732242975196</v>
      </c>
      <c r="J24" s="93">
        <v>76.5</v>
      </c>
      <c r="K24" s="69">
        <f t="shared" si="3"/>
        <v>5.0739537043178349E-3</v>
      </c>
      <c r="L24" s="70">
        <f t="shared" si="4"/>
        <v>22.830214189319211</v>
      </c>
      <c r="M24" s="71">
        <v>4.541666666666667</v>
      </c>
      <c r="N24" s="67">
        <f t="shared" si="5"/>
        <v>43.580470162748654</v>
      </c>
      <c r="O24" s="72">
        <f t="shared" si="6"/>
        <v>288.8601322862919</v>
      </c>
      <c r="P24" s="58"/>
      <c r="Q24" s="58"/>
      <c r="R24" s="94"/>
      <c r="S24" s="95"/>
      <c r="T24" s="88"/>
    </row>
    <row r="25" spans="1:20" s="9" customFormat="1" ht="16.5" customHeight="1" x14ac:dyDescent="0.2">
      <c r="A25" s="65">
        <v>20</v>
      </c>
      <c r="B25" s="65" t="s">
        <v>17</v>
      </c>
      <c r="C25" s="66">
        <v>28935</v>
      </c>
      <c r="D25" s="66">
        <v>31781</v>
      </c>
      <c r="E25" s="67">
        <f t="shared" si="0"/>
        <v>83.656181171288182</v>
      </c>
      <c r="F25" s="68">
        <v>27694.19</v>
      </c>
      <c r="G25" s="67">
        <f t="shared" si="1"/>
        <v>97.147971499174218</v>
      </c>
      <c r="H25" s="68">
        <v>23.620750171192604</v>
      </c>
      <c r="I25" s="67">
        <f t="shared" si="2"/>
        <v>46.730661344665606</v>
      </c>
      <c r="J25" s="93">
        <v>126.5</v>
      </c>
      <c r="K25" s="69">
        <f t="shared" si="3"/>
        <v>4.3718679799550717E-3</v>
      </c>
      <c r="L25" s="70">
        <f t="shared" si="4"/>
        <v>19.671185077006843</v>
      </c>
      <c r="M25" s="71">
        <v>4.45</v>
      </c>
      <c r="N25" s="67">
        <f t="shared" si="5"/>
        <v>41.591320072332735</v>
      </c>
      <c r="O25" s="72">
        <f t="shared" si="6"/>
        <v>288.79731916446758</v>
      </c>
      <c r="P25" s="58"/>
      <c r="Q25" s="58"/>
      <c r="R25" s="94"/>
      <c r="S25" s="95"/>
      <c r="T25" s="88"/>
    </row>
    <row r="26" spans="1:20" s="9" customFormat="1" ht="16.5" customHeight="1" x14ac:dyDescent="0.2">
      <c r="A26" s="65">
        <v>21</v>
      </c>
      <c r="B26" s="65" t="s">
        <v>29</v>
      </c>
      <c r="C26" s="66">
        <v>52609</v>
      </c>
      <c r="D26" s="66">
        <v>34467</v>
      </c>
      <c r="E26" s="67">
        <f t="shared" si="0"/>
        <v>80.622352741853504</v>
      </c>
      <c r="F26" s="68">
        <v>39323.339999999997</v>
      </c>
      <c r="G26" s="67">
        <f t="shared" si="1"/>
        <v>95.413916280911835</v>
      </c>
      <c r="H26" s="68">
        <v>25.857385573911202</v>
      </c>
      <c r="I26" s="67">
        <f t="shared" si="2"/>
        <v>53.01596117381122</v>
      </c>
      <c r="J26" s="93">
        <v>131</v>
      </c>
      <c r="K26" s="69">
        <f t="shared" si="3"/>
        <v>2.4900682392746489E-3</v>
      </c>
      <c r="L26" s="70">
        <f t="shared" si="4"/>
        <v>11.204042165438755</v>
      </c>
      <c r="M26" s="71">
        <v>4.7416666666666663</v>
      </c>
      <c r="N26" s="67">
        <f t="shared" si="5"/>
        <v>47.920433996383352</v>
      </c>
      <c r="O26" s="72">
        <f t="shared" si="6"/>
        <v>288.17670635839863</v>
      </c>
      <c r="P26" s="58"/>
      <c r="Q26" s="58"/>
      <c r="R26" s="94"/>
      <c r="S26" s="95"/>
      <c r="T26" s="88"/>
    </row>
    <row r="27" spans="1:20" s="9" customFormat="1" ht="16.5" customHeight="1" x14ac:dyDescent="0.2">
      <c r="A27" s="65">
        <v>22</v>
      </c>
      <c r="B27" s="65" t="s">
        <v>23</v>
      </c>
      <c r="C27" s="66">
        <v>11813</v>
      </c>
      <c r="D27" s="66">
        <v>31511</v>
      </c>
      <c r="E27" s="67">
        <f t="shared" si="0"/>
        <v>83.961145309764504</v>
      </c>
      <c r="F27" s="68">
        <v>26532.89</v>
      </c>
      <c r="G27" s="67">
        <f t="shared" si="1"/>
        <v>97.321136203814547</v>
      </c>
      <c r="H27" s="68">
        <v>25.648180363994246</v>
      </c>
      <c r="I27" s="67">
        <f t="shared" si="2"/>
        <v>52.428061389810146</v>
      </c>
      <c r="J27" s="93">
        <v>42</v>
      </c>
      <c r="K27" s="69">
        <f t="shared" si="3"/>
        <v>3.5554050622195886E-3</v>
      </c>
      <c r="L27" s="70">
        <f t="shared" si="4"/>
        <v>15.997516696139416</v>
      </c>
      <c r="M27" s="71">
        <v>4.3000000000000007</v>
      </c>
      <c r="N27" s="67">
        <f t="shared" si="5"/>
        <v>38.336347197106704</v>
      </c>
      <c r="O27" s="72">
        <f t="shared" si="6"/>
        <v>288.04420679663531</v>
      </c>
      <c r="P27" s="58"/>
      <c r="Q27" s="58"/>
      <c r="R27" s="94"/>
      <c r="S27" s="95"/>
      <c r="T27" s="88"/>
    </row>
    <row r="28" spans="1:20" s="9" customFormat="1" ht="16.5" customHeight="1" x14ac:dyDescent="0.2">
      <c r="A28" s="65">
        <v>23</v>
      </c>
      <c r="B28" s="65" t="s">
        <v>26</v>
      </c>
      <c r="C28" s="66">
        <v>61218</v>
      </c>
      <c r="D28" s="66">
        <v>34907</v>
      </c>
      <c r="E28" s="67">
        <f t="shared" si="0"/>
        <v>80.125374145818029</v>
      </c>
      <c r="F28" s="68">
        <v>30049.54</v>
      </c>
      <c r="G28" s="67">
        <f t="shared" si="1"/>
        <v>96.796758645411529</v>
      </c>
      <c r="H28" s="68">
        <v>29.816159573987804</v>
      </c>
      <c r="I28" s="67">
        <f t="shared" si="2"/>
        <v>64.140743297917695</v>
      </c>
      <c r="J28" s="93">
        <v>267</v>
      </c>
      <c r="K28" s="69">
        <f t="shared" si="3"/>
        <v>4.3614623150053907E-3</v>
      </c>
      <c r="L28" s="70">
        <f t="shared" si="4"/>
        <v>19.624364870629844</v>
      </c>
      <c r="M28" s="71">
        <v>3.7916666666666665</v>
      </c>
      <c r="N28" s="67">
        <f t="shared" si="5"/>
        <v>27.305605786618443</v>
      </c>
      <c r="O28" s="72">
        <f t="shared" si="6"/>
        <v>287.99284674639557</v>
      </c>
      <c r="P28" s="58"/>
      <c r="Q28" s="58"/>
      <c r="R28" s="94"/>
      <c r="S28" s="95"/>
      <c r="T28" s="88"/>
    </row>
    <row r="29" spans="1:20" s="9" customFormat="1" ht="16.5" customHeight="1" x14ac:dyDescent="0.2">
      <c r="A29" s="65">
        <v>24</v>
      </c>
      <c r="B29" s="65" t="s">
        <v>14</v>
      </c>
      <c r="C29" s="66">
        <v>17131</v>
      </c>
      <c r="D29" s="66">
        <v>27210</v>
      </c>
      <c r="E29" s="67">
        <f t="shared" si="0"/>
        <v>88.819111086011176</v>
      </c>
      <c r="F29" s="68">
        <v>24880.25</v>
      </c>
      <c r="G29" s="67">
        <f t="shared" si="1"/>
        <v>97.567565995837967</v>
      </c>
      <c r="H29" s="68">
        <v>19.916437228960739</v>
      </c>
      <c r="I29" s="67">
        <f t="shared" si="2"/>
        <v>36.320955107067832</v>
      </c>
      <c r="J29" s="93">
        <v>91.5</v>
      </c>
      <c r="K29" s="69">
        <f t="shared" si="3"/>
        <v>5.341194326075536E-3</v>
      </c>
      <c r="L29" s="70">
        <f t="shared" si="4"/>
        <v>24.032661233647421</v>
      </c>
      <c r="M29" s="71">
        <v>4.4249999999999998</v>
      </c>
      <c r="N29" s="67">
        <f t="shared" si="5"/>
        <v>41.048824593128387</v>
      </c>
      <c r="O29" s="72">
        <f t="shared" si="6"/>
        <v>287.78911801569279</v>
      </c>
      <c r="P29" s="58"/>
      <c r="Q29" s="58"/>
      <c r="R29" s="94"/>
      <c r="S29" s="95"/>
      <c r="T29" s="88"/>
    </row>
    <row r="30" spans="1:20" s="9" customFormat="1" ht="16.5" customHeight="1" x14ac:dyDescent="0.2">
      <c r="A30" s="65">
        <v>25</v>
      </c>
      <c r="B30" s="65" t="s">
        <v>18</v>
      </c>
      <c r="C30" s="66">
        <v>2951</v>
      </c>
      <c r="D30" s="66">
        <v>29973</v>
      </c>
      <c r="E30" s="67">
        <f t="shared" si="0"/>
        <v>85.698311402270292</v>
      </c>
      <c r="F30" s="68">
        <v>24439.02</v>
      </c>
      <c r="G30" s="67">
        <f t="shared" si="1"/>
        <v>97.633359040381535</v>
      </c>
      <c r="H30" s="68">
        <v>21.136199826255098</v>
      </c>
      <c r="I30" s="67">
        <f t="shared" si="2"/>
        <v>39.748681251013259</v>
      </c>
      <c r="J30" s="93">
        <v>17.5</v>
      </c>
      <c r="K30" s="69">
        <f t="shared" si="3"/>
        <v>5.9301931548627583E-3</v>
      </c>
      <c r="L30" s="70">
        <f t="shared" si="4"/>
        <v>26.682856762043222</v>
      </c>
      <c r="M30" s="71">
        <v>4.1416666666666666</v>
      </c>
      <c r="N30" s="67">
        <f t="shared" si="5"/>
        <v>34.900542495479201</v>
      </c>
      <c r="O30" s="72">
        <f t="shared" si="6"/>
        <v>284.66375095118752</v>
      </c>
      <c r="P30" s="58"/>
      <c r="Q30" s="58"/>
      <c r="R30" s="94"/>
      <c r="S30" s="95"/>
      <c r="T30" s="88"/>
    </row>
    <row r="31" spans="1:20" s="9" customFormat="1" ht="16.5" customHeight="1" x14ac:dyDescent="0.2">
      <c r="A31" s="65">
        <v>26</v>
      </c>
      <c r="B31" s="65" t="s">
        <v>36</v>
      </c>
      <c r="C31" s="66">
        <v>20749</v>
      </c>
      <c r="D31" s="66">
        <v>39155</v>
      </c>
      <c r="E31" s="67">
        <f t="shared" si="0"/>
        <v>75.327271700457445</v>
      </c>
      <c r="F31" s="68">
        <v>51813.48</v>
      </c>
      <c r="G31" s="67">
        <f t="shared" si="1"/>
        <v>93.55147642556318</v>
      </c>
      <c r="H31" s="68">
        <v>25.173735233216245</v>
      </c>
      <c r="I31" s="67">
        <f t="shared" si="2"/>
        <v>51.094795406542005</v>
      </c>
      <c r="J31" s="93">
        <v>90.5</v>
      </c>
      <c r="K31" s="69">
        <f t="shared" si="3"/>
        <v>4.361655983420888E-3</v>
      </c>
      <c r="L31" s="70">
        <f t="shared" si="4"/>
        <v>19.625236280119399</v>
      </c>
      <c r="M31" s="71">
        <v>4.6083333333333325</v>
      </c>
      <c r="N31" s="67">
        <f t="shared" si="5"/>
        <v>45.027124773960196</v>
      </c>
      <c r="O31" s="72">
        <f t="shared" si="6"/>
        <v>284.62590458664226</v>
      </c>
      <c r="P31" s="58"/>
      <c r="Q31" s="58"/>
      <c r="R31" s="94"/>
      <c r="S31" s="95"/>
      <c r="T31" s="88"/>
    </row>
    <row r="32" spans="1:20" s="9" customFormat="1" ht="16.5" customHeight="1" x14ac:dyDescent="0.2">
      <c r="A32" s="65">
        <v>27</v>
      </c>
      <c r="B32" s="65" t="s">
        <v>19</v>
      </c>
      <c r="C32" s="66">
        <v>10829</v>
      </c>
      <c r="D32" s="66">
        <v>31050</v>
      </c>
      <c r="E32" s="67">
        <f t="shared" si="0"/>
        <v>84.481843338792572</v>
      </c>
      <c r="F32" s="68">
        <v>25237.02</v>
      </c>
      <c r="G32" s="67">
        <f t="shared" si="1"/>
        <v>97.514367019109699</v>
      </c>
      <c r="H32" s="68">
        <v>24.315747503961774</v>
      </c>
      <c r="I32" s="67">
        <f t="shared" si="2"/>
        <v>48.683713957353916</v>
      </c>
      <c r="J32" s="93">
        <v>40</v>
      </c>
      <c r="K32" s="69">
        <f t="shared" si="3"/>
        <v>3.6937852063902484E-3</v>
      </c>
      <c r="L32" s="70">
        <f t="shared" si="4"/>
        <v>16.620157050204252</v>
      </c>
      <c r="M32" s="71">
        <v>4.25</v>
      </c>
      <c r="N32" s="67">
        <f t="shared" si="5"/>
        <v>37.251356238698008</v>
      </c>
      <c r="O32" s="72">
        <f t="shared" si="6"/>
        <v>284.55143760415842</v>
      </c>
      <c r="P32" s="58"/>
      <c r="Q32" s="58"/>
      <c r="R32" s="94"/>
      <c r="S32" s="95"/>
      <c r="T32" s="88"/>
    </row>
    <row r="33" spans="1:20" s="9" customFormat="1" ht="16.5" customHeight="1" x14ac:dyDescent="0.2">
      <c r="A33" s="65">
        <v>28</v>
      </c>
      <c r="B33" s="65" t="s">
        <v>34</v>
      </c>
      <c r="C33" s="66">
        <v>28959</v>
      </c>
      <c r="D33" s="66">
        <v>33874</v>
      </c>
      <c r="E33" s="67">
        <f t="shared" si="0"/>
        <v>81.292144349692208</v>
      </c>
      <c r="F33" s="68">
        <v>28147.16</v>
      </c>
      <c r="G33" s="67">
        <f t="shared" si="1"/>
        <v>97.080427870257537</v>
      </c>
      <c r="H33" s="68">
        <v>25.818269624797832</v>
      </c>
      <c r="I33" s="67">
        <f t="shared" si="2"/>
        <v>52.906039159709003</v>
      </c>
      <c r="J33" s="93">
        <v>167</v>
      </c>
      <c r="K33" s="69">
        <f t="shared" si="3"/>
        <v>5.7667737145619671E-3</v>
      </c>
      <c r="L33" s="70">
        <f t="shared" si="4"/>
        <v>25.947552294919134</v>
      </c>
      <c r="M33" s="71">
        <v>3.7916666666666661</v>
      </c>
      <c r="N33" s="67">
        <f t="shared" si="5"/>
        <v>27.305605786618433</v>
      </c>
      <c r="O33" s="72">
        <f t="shared" si="6"/>
        <v>284.53176946119635</v>
      </c>
      <c r="P33" s="58"/>
      <c r="Q33" s="58"/>
      <c r="R33" s="94"/>
      <c r="S33" s="95"/>
      <c r="T33" s="88"/>
    </row>
    <row r="34" spans="1:20" s="9" customFormat="1" ht="16.5" customHeight="1" x14ac:dyDescent="0.2">
      <c r="A34" s="65">
        <v>29</v>
      </c>
      <c r="B34" s="65" t="s">
        <v>50</v>
      </c>
      <c r="C34" s="66">
        <v>2255</v>
      </c>
      <c r="D34" s="66">
        <v>31326</v>
      </c>
      <c r="E34" s="67">
        <f t="shared" si="0"/>
        <v>84.170102219461228</v>
      </c>
      <c r="F34" s="68">
        <v>29808.47</v>
      </c>
      <c r="G34" s="67">
        <f t="shared" si="1"/>
        <v>96.832705270183467</v>
      </c>
      <c r="H34" s="68">
        <v>24.483053927044576</v>
      </c>
      <c r="I34" s="67">
        <f t="shared" si="2"/>
        <v>49.15387151237568</v>
      </c>
      <c r="J34" s="93">
        <v>8.5</v>
      </c>
      <c r="K34" s="69">
        <f t="shared" si="3"/>
        <v>3.7694013303769401E-3</v>
      </c>
      <c r="L34" s="70">
        <f t="shared" si="4"/>
        <v>16.960391196470351</v>
      </c>
      <c r="M34" s="71">
        <v>4.0583333333333327</v>
      </c>
      <c r="N34" s="67">
        <f t="shared" si="5"/>
        <v>33.092224231464726</v>
      </c>
      <c r="O34" s="72">
        <f t="shared" si="6"/>
        <v>280.20929442995543</v>
      </c>
      <c r="P34" s="58"/>
      <c r="Q34" s="58"/>
      <c r="R34" s="94"/>
      <c r="S34" s="95"/>
      <c r="T34" s="88"/>
    </row>
    <row r="35" spans="1:20" s="9" customFormat="1" ht="16.5" customHeight="1" x14ac:dyDescent="0.2">
      <c r="A35" s="65">
        <v>30</v>
      </c>
      <c r="B35" s="65" t="s">
        <v>21</v>
      </c>
      <c r="C35" s="66">
        <v>9372</v>
      </c>
      <c r="D35" s="66">
        <v>25888</v>
      </c>
      <c r="E35" s="67">
        <f t="shared" si="0"/>
        <v>90.312305867735915</v>
      </c>
      <c r="F35" s="68">
        <v>22803.78</v>
      </c>
      <c r="G35" s="67">
        <f t="shared" si="1"/>
        <v>97.877194269535124</v>
      </c>
      <c r="H35" s="68">
        <v>11.511515812103926</v>
      </c>
      <c r="I35" s="67">
        <f t="shared" si="2"/>
        <v>12.701794343922723</v>
      </c>
      <c r="J35" s="93">
        <v>61.5</v>
      </c>
      <c r="K35" s="69">
        <f t="shared" si="3"/>
        <v>6.5620998719590267E-3</v>
      </c>
      <c r="L35" s="70">
        <f t="shared" si="4"/>
        <v>29.526115991369778</v>
      </c>
      <c r="M35" s="71">
        <v>4.7666666666666666</v>
      </c>
      <c r="N35" s="67">
        <f t="shared" si="5"/>
        <v>48.4629294755877</v>
      </c>
      <c r="O35" s="72">
        <f t="shared" si="6"/>
        <v>278.88033994815123</v>
      </c>
      <c r="P35" s="58"/>
      <c r="Q35" s="58"/>
      <c r="R35" s="94"/>
      <c r="S35" s="95"/>
      <c r="T35" s="88"/>
    </row>
    <row r="36" spans="1:20" ht="16.5" customHeight="1" x14ac:dyDescent="0.2">
      <c r="A36" s="65">
        <v>31</v>
      </c>
      <c r="B36" s="65" t="s">
        <v>31</v>
      </c>
      <c r="C36" s="66">
        <v>46756</v>
      </c>
      <c r="D36" s="66">
        <v>34992</v>
      </c>
      <c r="E36" s="67">
        <f t="shared" si="0"/>
        <v>80.029366917038459</v>
      </c>
      <c r="F36" s="68">
        <v>33443.49</v>
      </c>
      <c r="G36" s="67">
        <f t="shared" si="1"/>
        <v>96.290677228625128</v>
      </c>
      <c r="H36" s="68">
        <v>24.257022820236607</v>
      </c>
      <c r="I36" s="67">
        <f t="shared" si="2"/>
        <v>48.51868829240388</v>
      </c>
      <c r="J36" s="93">
        <v>229.5</v>
      </c>
      <c r="K36" s="69">
        <f t="shared" si="3"/>
        <v>4.9084609461887245E-3</v>
      </c>
      <c r="L36" s="70">
        <f t="shared" si="4"/>
        <v>22.085580845177034</v>
      </c>
      <c r="M36" s="71">
        <v>3.9583333333333335</v>
      </c>
      <c r="N36" s="67">
        <f t="shared" si="5"/>
        <v>30.922242314647381</v>
      </c>
      <c r="O36" s="72">
        <f t="shared" si="6"/>
        <v>277.84655559789189</v>
      </c>
      <c r="R36" s="94"/>
      <c r="S36" s="95"/>
      <c r="T36" s="10"/>
    </row>
    <row r="37" spans="1:20" ht="16.5" customHeight="1" x14ac:dyDescent="0.2">
      <c r="A37" s="65">
        <v>32</v>
      </c>
      <c r="B37" s="65" t="s">
        <v>35</v>
      </c>
      <c r="C37" s="66">
        <v>11830</v>
      </c>
      <c r="D37" s="66">
        <v>30814</v>
      </c>
      <c r="E37" s="67">
        <f t="shared" si="0"/>
        <v>84.748404585757044</v>
      </c>
      <c r="F37" s="68">
        <v>23720.81</v>
      </c>
      <c r="G37" s="67">
        <f t="shared" si="1"/>
        <v>97.740453350654278</v>
      </c>
      <c r="H37" s="68">
        <v>19.546460042565563</v>
      </c>
      <c r="I37" s="67">
        <f t="shared" si="2"/>
        <v>35.281260598248537</v>
      </c>
      <c r="J37" s="93">
        <v>49.5</v>
      </c>
      <c r="K37" s="69">
        <f t="shared" si="3"/>
        <v>4.1842772612003384E-3</v>
      </c>
      <c r="L37" s="70">
        <f t="shared" si="4"/>
        <v>18.827122135428489</v>
      </c>
      <c r="M37" s="71">
        <v>4.4083333333333341</v>
      </c>
      <c r="N37" s="67">
        <f t="shared" si="5"/>
        <v>40.687160940325512</v>
      </c>
      <c r="O37" s="72">
        <f t="shared" si="6"/>
        <v>277.28440161041385</v>
      </c>
      <c r="R37" s="94"/>
      <c r="S37" s="95"/>
      <c r="T37" s="10"/>
    </row>
    <row r="38" spans="1:20" ht="16.5" customHeight="1" x14ac:dyDescent="0.2">
      <c r="A38" s="65">
        <v>33</v>
      </c>
      <c r="B38" s="65" t="s">
        <v>142</v>
      </c>
      <c r="C38" s="66">
        <v>1686</v>
      </c>
      <c r="D38" s="66">
        <v>31378</v>
      </c>
      <c r="E38" s="67">
        <f t="shared" ref="E38:E69" si="7">SUM(100-(((D38-$D$2)/$D$3)*100))</f>
        <v>84.11136838538431</v>
      </c>
      <c r="F38" s="68">
        <v>26689.13</v>
      </c>
      <c r="G38" s="67">
        <f t="shared" ref="G38:G69" si="8">SUM(100-(((F38-$F$2)/$F$3)*100))</f>
        <v>97.297838818597114</v>
      </c>
      <c r="H38" s="68">
        <v>26.791393530886669</v>
      </c>
      <c r="I38" s="67">
        <f t="shared" ref="I38:I69" si="9">SUM((H38-$H$2)/$H$3)*100</f>
        <v>55.640671506690239</v>
      </c>
      <c r="J38" s="93">
        <v>2</v>
      </c>
      <c r="K38" s="69">
        <f t="shared" ref="K38:K69" si="10">SUM(J38/C38)</f>
        <v>1.1862396204033216E-3</v>
      </c>
      <c r="L38" s="70">
        <f t="shared" ref="L38:L69" si="11">SUM((K38-$K$2)/$K$3)*100</f>
        <v>5.3374757027479793</v>
      </c>
      <c r="M38" s="71">
        <v>4.0999999999999996</v>
      </c>
      <c r="N38" s="67">
        <f t="shared" ref="N38:N69" si="12">SUM((M38-$M$2)/$M$3)*100</f>
        <v>33.996383363471963</v>
      </c>
      <c r="O38" s="72">
        <f t="shared" ref="O38:O69" si="13">SUM(E38+G38+I38+L38+N38)</f>
        <v>276.38373777689162</v>
      </c>
      <c r="R38" s="94"/>
      <c r="S38" s="95"/>
      <c r="T38" s="10"/>
    </row>
    <row r="39" spans="1:20" ht="16.5" customHeight="1" x14ac:dyDescent="0.2">
      <c r="A39" s="65">
        <v>34</v>
      </c>
      <c r="B39" s="65" t="s">
        <v>32</v>
      </c>
      <c r="C39" s="66">
        <v>16475</v>
      </c>
      <c r="D39" s="66">
        <v>33917</v>
      </c>
      <c r="E39" s="67">
        <f t="shared" si="7"/>
        <v>81.243575986897838</v>
      </c>
      <c r="F39" s="68">
        <v>33115.050000000003</v>
      </c>
      <c r="G39" s="67">
        <f t="shared" si="8"/>
        <v>96.339651839485427</v>
      </c>
      <c r="H39" s="68">
        <v>25.060782982092174</v>
      </c>
      <c r="I39" s="67">
        <f t="shared" si="9"/>
        <v>50.777381685991571</v>
      </c>
      <c r="J39" s="93">
        <v>32</v>
      </c>
      <c r="K39" s="69">
        <f t="shared" si="10"/>
        <v>1.9423368740515933E-3</v>
      </c>
      <c r="L39" s="70">
        <f t="shared" si="11"/>
        <v>8.7395292599289505</v>
      </c>
      <c r="M39" s="71">
        <v>4.1500000000000004</v>
      </c>
      <c r="N39" s="67">
        <f t="shared" si="12"/>
        <v>35.081374321880659</v>
      </c>
      <c r="O39" s="72">
        <f t="shared" si="13"/>
        <v>272.18151309418448</v>
      </c>
      <c r="R39" s="94"/>
      <c r="S39" s="95"/>
      <c r="T39" s="10"/>
    </row>
    <row r="40" spans="1:20" ht="16.5" customHeight="1" x14ac:dyDescent="0.2">
      <c r="A40" s="65">
        <v>35</v>
      </c>
      <c r="B40" s="65" t="s">
        <v>52</v>
      </c>
      <c r="C40" s="66">
        <v>29016</v>
      </c>
      <c r="D40" s="66">
        <v>36322</v>
      </c>
      <c r="E40" s="67">
        <f t="shared" si="7"/>
        <v>78.527136160840342</v>
      </c>
      <c r="F40" s="68">
        <v>50369.71</v>
      </c>
      <c r="G40" s="67">
        <f t="shared" si="8"/>
        <v>93.766761025251952</v>
      </c>
      <c r="H40" s="68">
        <v>20.849573001805165</v>
      </c>
      <c r="I40" s="67">
        <f t="shared" si="9"/>
        <v>38.943214464359535</v>
      </c>
      <c r="J40" s="93">
        <v>127</v>
      </c>
      <c r="K40" s="69">
        <f t="shared" si="10"/>
        <v>4.3768955059277637E-3</v>
      </c>
      <c r="L40" s="70">
        <f t="shared" si="11"/>
        <v>19.693806389988328</v>
      </c>
      <c r="M40" s="71">
        <v>4.3166666666666664</v>
      </c>
      <c r="N40" s="67">
        <f t="shared" si="12"/>
        <v>38.698010849909579</v>
      </c>
      <c r="O40" s="72">
        <f t="shared" si="13"/>
        <v>269.62892889034975</v>
      </c>
      <c r="R40" s="94"/>
      <c r="S40" s="95"/>
      <c r="T40" s="10"/>
    </row>
    <row r="41" spans="1:20" ht="16.5" customHeight="1" x14ac:dyDescent="0.2">
      <c r="A41" s="65">
        <v>36</v>
      </c>
      <c r="B41" s="65" t="s">
        <v>37</v>
      </c>
      <c r="C41" s="66">
        <v>44323</v>
      </c>
      <c r="D41" s="66">
        <v>30116</v>
      </c>
      <c r="E41" s="67">
        <f t="shared" si="7"/>
        <v>85.536793358558768</v>
      </c>
      <c r="F41" s="68">
        <v>26727.82</v>
      </c>
      <c r="G41" s="67">
        <f t="shared" si="8"/>
        <v>97.29206964403194</v>
      </c>
      <c r="H41" s="68">
        <v>20.685186580814605</v>
      </c>
      <c r="I41" s="67">
        <f t="shared" si="9"/>
        <v>38.481262577829447</v>
      </c>
      <c r="J41" s="93">
        <v>165</v>
      </c>
      <c r="K41" s="69">
        <f t="shared" si="10"/>
        <v>3.722672201791395E-3</v>
      </c>
      <c r="L41" s="70">
        <f t="shared" si="11"/>
        <v>16.750133855418859</v>
      </c>
      <c r="M41" s="71">
        <v>3.9833333333333329</v>
      </c>
      <c r="N41" s="67">
        <f t="shared" si="12"/>
        <v>31.464737793851711</v>
      </c>
      <c r="O41" s="72">
        <f t="shared" si="13"/>
        <v>269.52499722969071</v>
      </c>
      <c r="R41" s="94"/>
      <c r="S41" s="95"/>
      <c r="T41" s="10"/>
    </row>
    <row r="42" spans="1:20" ht="16.5" customHeight="1" x14ac:dyDescent="0.2">
      <c r="A42" s="65">
        <v>37</v>
      </c>
      <c r="B42" s="65" t="s">
        <v>112</v>
      </c>
      <c r="C42" s="66">
        <v>13954</v>
      </c>
      <c r="D42" s="66">
        <v>19613</v>
      </c>
      <c r="E42" s="67">
        <f t="shared" si="7"/>
        <v>97.39989834528717</v>
      </c>
      <c r="F42" s="68">
        <v>19485.38</v>
      </c>
      <c r="G42" s="67">
        <f t="shared" si="8"/>
        <v>98.372010213630944</v>
      </c>
      <c r="H42" s="68">
        <v>20.553782590225833</v>
      </c>
      <c r="I42" s="67">
        <f t="shared" si="9"/>
        <v>38.111996546095902</v>
      </c>
      <c r="J42" s="93">
        <v>21</v>
      </c>
      <c r="K42" s="69">
        <f t="shared" si="10"/>
        <v>1.5049448186899813E-3</v>
      </c>
      <c r="L42" s="70">
        <f t="shared" si="11"/>
        <v>6.7714871983479616</v>
      </c>
      <c r="M42" s="71">
        <v>3.8166666666666664</v>
      </c>
      <c r="N42" s="67">
        <f t="shared" si="12"/>
        <v>27.848101265822777</v>
      </c>
      <c r="O42" s="72">
        <f t="shared" si="13"/>
        <v>268.50349356918474</v>
      </c>
      <c r="R42" s="94"/>
      <c r="S42" s="95"/>
      <c r="T42" s="10"/>
    </row>
    <row r="43" spans="1:20" ht="16.5" customHeight="1" x14ac:dyDescent="0.2">
      <c r="A43" s="65">
        <v>38</v>
      </c>
      <c r="B43" s="65" t="s">
        <v>68</v>
      </c>
      <c r="C43" s="66">
        <v>8259</v>
      </c>
      <c r="D43" s="66">
        <v>27244</v>
      </c>
      <c r="E43" s="67">
        <f t="shared" si="7"/>
        <v>88.780708194499354</v>
      </c>
      <c r="F43" s="68">
        <v>23217.05</v>
      </c>
      <c r="G43" s="67">
        <f t="shared" si="8"/>
        <v>97.81557041912032</v>
      </c>
      <c r="H43" s="68">
        <v>17.499231602607445</v>
      </c>
      <c r="I43" s="67">
        <f t="shared" si="9"/>
        <v>29.528224341981378</v>
      </c>
      <c r="J43" s="93">
        <v>35.5</v>
      </c>
      <c r="K43" s="69">
        <f t="shared" si="10"/>
        <v>4.2983412035355372E-3</v>
      </c>
      <c r="L43" s="70">
        <f t="shared" si="11"/>
        <v>19.340351933440779</v>
      </c>
      <c r="M43" s="71">
        <v>4.0166666666666666</v>
      </c>
      <c r="N43" s="67">
        <f t="shared" si="12"/>
        <v>32.188065099457503</v>
      </c>
      <c r="O43" s="72">
        <f t="shared" si="13"/>
        <v>267.65291998849932</v>
      </c>
      <c r="R43" s="94"/>
      <c r="S43" s="95"/>
      <c r="T43" s="10"/>
    </row>
    <row r="44" spans="1:20" ht="16.5" customHeight="1" x14ac:dyDescent="0.2">
      <c r="A44" s="65">
        <v>39</v>
      </c>
      <c r="B44" s="65" t="s">
        <v>38</v>
      </c>
      <c r="C44" s="66">
        <v>11837</v>
      </c>
      <c r="D44" s="66">
        <v>30952</v>
      </c>
      <c r="E44" s="67">
        <f t="shared" si="7"/>
        <v>84.592534026091371</v>
      </c>
      <c r="F44" s="68">
        <v>27203.82</v>
      </c>
      <c r="G44" s="67">
        <f t="shared" si="8"/>
        <v>97.221091947132948</v>
      </c>
      <c r="H44" s="68">
        <v>23.14003929883048</v>
      </c>
      <c r="I44" s="67">
        <f t="shared" si="9"/>
        <v>45.379787634872045</v>
      </c>
      <c r="J44" s="93">
        <v>32</v>
      </c>
      <c r="K44" s="69">
        <f t="shared" si="10"/>
        <v>2.7033876826898706E-3</v>
      </c>
      <c r="L44" s="70">
        <f t="shared" si="11"/>
        <v>12.163871298245287</v>
      </c>
      <c r="M44" s="71">
        <v>3.7833333333333332</v>
      </c>
      <c r="N44" s="67">
        <f t="shared" si="12"/>
        <v>27.124773960216991</v>
      </c>
      <c r="O44" s="72">
        <f t="shared" si="13"/>
        <v>266.48205886655865</v>
      </c>
      <c r="R44" s="94"/>
      <c r="S44" s="95"/>
      <c r="T44" s="10"/>
    </row>
    <row r="45" spans="1:20" ht="16.5" customHeight="1" x14ac:dyDescent="0.2">
      <c r="A45" s="65">
        <v>40</v>
      </c>
      <c r="B45" s="65" t="s">
        <v>28</v>
      </c>
      <c r="C45" s="66">
        <v>17773</v>
      </c>
      <c r="D45" s="66">
        <v>31306</v>
      </c>
      <c r="E45" s="67">
        <f t="shared" si="7"/>
        <v>84.192692155644664</v>
      </c>
      <c r="F45" s="68">
        <v>32227.68</v>
      </c>
      <c r="G45" s="67">
        <f t="shared" si="8"/>
        <v>96.471970072462867</v>
      </c>
      <c r="H45" s="68">
        <v>22.54971278204</v>
      </c>
      <c r="I45" s="67">
        <f t="shared" si="9"/>
        <v>43.720876597957663</v>
      </c>
      <c r="J45" s="93">
        <v>41.5</v>
      </c>
      <c r="K45" s="69">
        <f t="shared" si="10"/>
        <v>2.3350025319304564E-3</v>
      </c>
      <c r="L45" s="70">
        <f t="shared" si="11"/>
        <v>10.506325253068512</v>
      </c>
      <c r="M45" s="71">
        <v>3.9583333333333335</v>
      </c>
      <c r="N45" s="67">
        <f t="shared" si="12"/>
        <v>30.922242314647381</v>
      </c>
      <c r="O45" s="72">
        <f t="shared" si="13"/>
        <v>265.81410639378112</v>
      </c>
      <c r="R45" s="94"/>
      <c r="S45" s="95"/>
      <c r="T45" s="10"/>
    </row>
    <row r="46" spans="1:20" ht="16.5" customHeight="1" x14ac:dyDescent="0.2">
      <c r="A46" s="65">
        <v>41</v>
      </c>
      <c r="B46" s="65" t="s">
        <v>75</v>
      </c>
      <c r="C46" s="66">
        <v>1436</v>
      </c>
      <c r="D46" s="66">
        <v>34330</v>
      </c>
      <c r="E46" s="67">
        <f t="shared" si="7"/>
        <v>80.777093804710006</v>
      </c>
      <c r="F46" s="68">
        <v>50876.89</v>
      </c>
      <c r="G46" s="67">
        <f t="shared" si="8"/>
        <v>93.691133990980461</v>
      </c>
      <c r="H46" s="68">
        <v>22.28147476242032</v>
      </c>
      <c r="I46" s="67">
        <f t="shared" si="9"/>
        <v>42.967085266193585</v>
      </c>
      <c r="J46" s="93">
        <v>4</v>
      </c>
      <c r="K46" s="69">
        <f t="shared" si="10"/>
        <v>2.7855153203342618E-3</v>
      </c>
      <c r="L46" s="70">
        <f t="shared" si="11"/>
        <v>12.533403948235506</v>
      </c>
      <c r="M46" s="71">
        <v>4.1749999999999998</v>
      </c>
      <c r="N46" s="67">
        <f t="shared" si="12"/>
        <v>35.623869801084986</v>
      </c>
      <c r="O46" s="72">
        <f t="shared" si="13"/>
        <v>265.59258681120451</v>
      </c>
      <c r="R46" s="94"/>
      <c r="S46" s="95"/>
      <c r="T46" s="10"/>
    </row>
    <row r="47" spans="1:20" ht="16.5" customHeight="1" x14ac:dyDescent="0.2">
      <c r="A47" s="65">
        <v>42</v>
      </c>
      <c r="B47" s="65" t="s">
        <v>42</v>
      </c>
      <c r="C47" s="66">
        <v>19396</v>
      </c>
      <c r="D47" s="66">
        <v>29689</v>
      </c>
      <c r="E47" s="67">
        <f t="shared" si="7"/>
        <v>86.019088496075</v>
      </c>
      <c r="F47" s="68">
        <v>27494.85</v>
      </c>
      <c r="G47" s="67">
        <f t="shared" si="8"/>
        <v>97.1776956464428</v>
      </c>
      <c r="H47" s="68">
        <v>19.947489462729351</v>
      </c>
      <c r="I47" s="67">
        <f t="shared" si="9"/>
        <v>36.408216803526372</v>
      </c>
      <c r="J47" s="93">
        <v>48.5</v>
      </c>
      <c r="K47" s="69">
        <f t="shared" si="10"/>
        <v>2.5005155702206641E-3</v>
      </c>
      <c r="L47" s="70">
        <f t="shared" si="11"/>
        <v>11.251049847633661</v>
      </c>
      <c r="M47" s="71">
        <v>4.0083333333333329</v>
      </c>
      <c r="N47" s="67">
        <f t="shared" si="12"/>
        <v>32.007233273056045</v>
      </c>
      <c r="O47" s="72">
        <f t="shared" si="13"/>
        <v>262.86328406673385</v>
      </c>
      <c r="R47" s="94"/>
      <c r="S47" s="95"/>
      <c r="T47" s="10"/>
    </row>
    <row r="48" spans="1:20" ht="16.5" customHeight="1" x14ac:dyDescent="0.2">
      <c r="A48" s="65">
        <v>43</v>
      </c>
      <c r="B48" s="65" t="s">
        <v>43</v>
      </c>
      <c r="C48" s="66">
        <v>11400</v>
      </c>
      <c r="D48" s="66">
        <v>34623</v>
      </c>
      <c r="E48" s="67">
        <f t="shared" si="7"/>
        <v>80.44615123962275</v>
      </c>
      <c r="F48" s="68">
        <v>39891.25</v>
      </c>
      <c r="G48" s="67">
        <f t="shared" si="8"/>
        <v>95.329233625773369</v>
      </c>
      <c r="H48" s="68">
        <v>20.936822368459985</v>
      </c>
      <c r="I48" s="67">
        <f t="shared" si="9"/>
        <v>39.188399007473734</v>
      </c>
      <c r="J48" s="93">
        <v>22</v>
      </c>
      <c r="K48" s="69">
        <f t="shared" si="10"/>
        <v>1.9298245614035089E-3</v>
      </c>
      <c r="L48" s="70">
        <f t="shared" si="11"/>
        <v>8.6832302090494746</v>
      </c>
      <c r="M48" s="71">
        <v>4.1833333333333336</v>
      </c>
      <c r="N48" s="67">
        <f t="shared" si="12"/>
        <v>35.804701627486438</v>
      </c>
      <c r="O48" s="72">
        <f t="shared" si="13"/>
        <v>259.45171570940573</v>
      </c>
      <c r="R48" s="94"/>
      <c r="S48" s="95"/>
      <c r="T48" s="10"/>
    </row>
    <row r="49" spans="1:20" ht="16.5" customHeight="1" x14ac:dyDescent="0.2">
      <c r="A49" s="65">
        <v>44</v>
      </c>
      <c r="B49" s="65" t="s">
        <v>46</v>
      </c>
      <c r="C49" s="66">
        <v>1849</v>
      </c>
      <c r="D49" s="66">
        <v>37031</v>
      </c>
      <c r="E49" s="67">
        <f t="shared" si="7"/>
        <v>77.726322923137744</v>
      </c>
      <c r="F49" s="68">
        <v>33970.31</v>
      </c>
      <c r="G49" s="67">
        <f t="shared" si="8"/>
        <v>96.212121618792509</v>
      </c>
      <c r="H49" s="68">
        <v>21.276628367139956</v>
      </c>
      <c r="I49" s="67">
        <f t="shared" si="9"/>
        <v>40.143307698827655</v>
      </c>
      <c r="J49" s="93">
        <v>6.5</v>
      </c>
      <c r="K49" s="69">
        <f t="shared" si="10"/>
        <v>3.515413737155219E-3</v>
      </c>
      <c r="L49" s="70">
        <f t="shared" si="11"/>
        <v>15.817576048246377</v>
      </c>
      <c r="M49" s="71">
        <v>3.8833333333333324</v>
      </c>
      <c r="N49" s="67">
        <f t="shared" si="12"/>
        <v>29.294755877034333</v>
      </c>
      <c r="O49" s="72">
        <f t="shared" si="13"/>
        <v>259.19408416603858</v>
      </c>
      <c r="R49" s="94"/>
      <c r="S49" s="95"/>
      <c r="T49" s="10"/>
    </row>
    <row r="50" spans="1:20" ht="16.5" customHeight="1" x14ac:dyDescent="0.2">
      <c r="A50" s="65">
        <v>45</v>
      </c>
      <c r="B50" s="65" t="s">
        <v>166</v>
      </c>
      <c r="C50" s="66">
        <v>26367</v>
      </c>
      <c r="D50" s="66">
        <v>38753</v>
      </c>
      <c r="E50" s="67">
        <f t="shared" si="7"/>
        <v>75.781329417744388</v>
      </c>
      <c r="F50" s="68">
        <v>43107.839999999997</v>
      </c>
      <c r="G50" s="67">
        <f t="shared" si="8"/>
        <v>94.849598856722281</v>
      </c>
      <c r="H50" s="68">
        <v>27.163897808977829</v>
      </c>
      <c r="I50" s="67">
        <f t="shared" si="9"/>
        <v>56.687467543539405</v>
      </c>
      <c r="J50" s="93">
        <v>33.5</v>
      </c>
      <c r="K50" s="69">
        <f t="shared" si="10"/>
        <v>1.2705275533811203E-3</v>
      </c>
      <c r="L50" s="70">
        <f t="shared" si="11"/>
        <v>5.7167285843461251</v>
      </c>
      <c r="M50" s="71">
        <v>3.7249999999999996</v>
      </c>
      <c r="N50" s="67">
        <f t="shared" si="12"/>
        <v>25.858951175406865</v>
      </c>
      <c r="O50" s="72">
        <f t="shared" si="13"/>
        <v>258.89407557775905</v>
      </c>
      <c r="R50" s="94"/>
      <c r="S50" s="95"/>
      <c r="T50" s="10"/>
    </row>
    <row r="51" spans="1:20" ht="16.5" customHeight="1" x14ac:dyDescent="0.2">
      <c r="A51" s="32">
        <v>46</v>
      </c>
      <c r="B51" s="32" t="s">
        <v>169</v>
      </c>
      <c r="C51" s="84">
        <v>12537</v>
      </c>
      <c r="D51" s="84">
        <v>34035</v>
      </c>
      <c r="E51" s="26">
        <f t="shared" si="7"/>
        <v>81.110295363415602</v>
      </c>
      <c r="F51" s="85">
        <v>43593.49</v>
      </c>
      <c r="G51" s="26">
        <f t="shared" si="8"/>
        <v>94.777182221220187</v>
      </c>
      <c r="H51" s="85">
        <v>19.34292062275162</v>
      </c>
      <c r="I51" s="26">
        <f t="shared" si="9"/>
        <v>34.70928258206137</v>
      </c>
      <c r="J51" s="92">
        <v>31</v>
      </c>
      <c r="K51" s="27">
        <f t="shared" si="10"/>
        <v>2.4726808646406634E-3</v>
      </c>
      <c r="L51" s="28">
        <f t="shared" si="11"/>
        <v>11.125807812069308</v>
      </c>
      <c r="M51" s="29">
        <v>4.1833333333333327</v>
      </c>
      <c r="N51" s="26">
        <f t="shared" si="12"/>
        <v>35.804701627486423</v>
      </c>
      <c r="O51" s="86">
        <f t="shared" si="13"/>
        <v>257.5272696062529</v>
      </c>
      <c r="R51" s="94"/>
      <c r="S51" s="95"/>
      <c r="T51" s="10"/>
    </row>
    <row r="52" spans="1:20" ht="16.5" customHeight="1" x14ac:dyDescent="0.2">
      <c r="A52" s="65">
        <v>47</v>
      </c>
      <c r="B52" s="65" t="s">
        <v>15</v>
      </c>
      <c r="C52" s="66">
        <v>2579</v>
      </c>
      <c r="D52" s="66">
        <v>32006</v>
      </c>
      <c r="E52" s="67">
        <f t="shared" si="7"/>
        <v>83.402044389224599</v>
      </c>
      <c r="F52" s="68">
        <v>32313.75</v>
      </c>
      <c r="G52" s="67">
        <f t="shared" si="8"/>
        <v>96.459135933025678</v>
      </c>
      <c r="H52" s="68">
        <v>19.588102850195245</v>
      </c>
      <c r="I52" s="67">
        <f t="shared" si="9"/>
        <v>35.398283485108792</v>
      </c>
      <c r="J52" s="93">
        <v>7</v>
      </c>
      <c r="K52" s="69">
        <f t="shared" si="10"/>
        <v>2.7142303218301669E-3</v>
      </c>
      <c r="L52" s="70">
        <f t="shared" si="11"/>
        <v>12.212657666504779</v>
      </c>
      <c r="M52" s="71">
        <v>3.899999999999999</v>
      </c>
      <c r="N52" s="67">
        <f t="shared" si="12"/>
        <v>29.65641952983723</v>
      </c>
      <c r="O52" s="72">
        <f t="shared" si="13"/>
        <v>257.12854100370106</v>
      </c>
      <c r="R52" s="94"/>
      <c r="S52" s="95"/>
      <c r="T52" s="10"/>
    </row>
    <row r="53" spans="1:20" ht="16.5" customHeight="1" x14ac:dyDescent="0.2">
      <c r="A53" s="65">
        <v>48</v>
      </c>
      <c r="B53" s="65" t="s">
        <v>33</v>
      </c>
      <c r="C53" s="66">
        <v>7621</v>
      </c>
      <c r="D53" s="66">
        <v>31576</v>
      </c>
      <c r="E53" s="67">
        <f t="shared" si="7"/>
        <v>83.887728017168342</v>
      </c>
      <c r="F53" s="68">
        <v>30270.75</v>
      </c>
      <c r="G53" s="67">
        <f t="shared" si="8"/>
        <v>96.763773401018625</v>
      </c>
      <c r="H53" s="68">
        <v>23.656872085824169</v>
      </c>
      <c r="I53" s="67">
        <f t="shared" si="9"/>
        <v>46.832169647532595</v>
      </c>
      <c r="J53" s="93">
        <v>16</v>
      </c>
      <c r="K53" s="69">
        <f t="shared" si="10"/>
        <v>2.0994620128592049E-3</v>
      </c>
      <c r="L53" s="70">
        <f t="shared" si="11"/>
        <v>9.4465125677292665</v>
      </c>
      <c r="M53" s="71">
        <v>3.4000000000000004</v>
      </c>
      <c r="N53" s="67">
        <f t="shared" si="12"/>
        <v>18.806509945750456</v>
      </c>
      <c r="O53" s="72">
        <f t="shared" si="13"/>
        <v>255.73669357919928</v>
      </c>
      <c r="R53" s="94"/>
      <c r="S53" s="95"/>
      <c r="T53" s="10"/>
    </row>
    <row r="54" spans="1:20" ht="16.5" customHeight="1" x14ac:dyDescent="0.2">
      <c r="A54" s="65">
        <v>49</v>
      </c>
      <c r="B54" s="65" t="s">
        <v>48</v>
      </c>
      <c r="C54" s="66">
        <v>6081</v>
      </c>
      <c r="D54" s="66">
        <v>37736</v>
      </c>
      <c r="E54" s="67">
        <f t="shared" si="7"/>
        <v>76.930027672671827</v>
      </c>
      <c r="F54" s="68">
        <v>38270.6</v>
      </c>
      <c r="G54" s="67">
        <f t="shared" si="8"/>
        <v>95.570893299049317</v>
      </c>
      <c r="H54" s="68">
        <v>24.480971583928369</v>
      </c>
      <c r="I54" s="67">
        <f t="shared" si="9"/>
        <v>49.148019798315978</v>
      </c>
      <c r="J54" s="93">
        <v>11</v>
      </c>
      <c r="K54" s="69">
        <f t="shared" si="10"/>
        <v>1.808913007728992E-3</v>
      </c>
      <c r="L54" s="70">
        <f t="shared" si="11"/>
        <v>8.1391896384775535</v>
      </c>
      <c r="M54" s="71">
        <v>3.5083333333333333</v>
      </c>
      <c r="N54" s="67">
        <f t="shared" si="12"/>
        <v>21.157323688969253</v>
      </c>
      <c r="O54" s="72">
        <f t="shared" si="13"/>
        <v>250.94545409748392</v>
      </c>
      <c r="R54" s="94"/>
      <c r="S54" s="95"/>
      <c r="T54" s="10"/>
    </row>
    <row r="55" spans="1:20" ht="16.5" customHeight="1" x14ac:dyDescent="0.2">
      <c r="A55" s="32">
        <v>50</v>
      </c>
      <c r="B55" s="32" t="s">
        <v>44</v>
      </c>
      <c r="C55" s="84">
        <v>9290</v>
      </c>
      <c r="D55" s="84">
        <v>33643</v>
      </c>
      <c r="E55" s="26">
        <f t="shared" si="7"/>
        <v>81.553058112610827</v>
      </c>
      <c r="F55" s="85">
        <v>28552.6</v>
      </c>
      <c r="G55" s="26">
        <f t="shared" si="8"/>
        <v>97.019971573134171</v>
      </c>
      <c r="H55" s="85">
        <v>17.271825884761672</v>
      </c>
      <c r="I55" s="26">
        <f t="shared" si="9"/>
        <v>28.889178247215348</v>
      </c>
      <c r="J55" s="92">
        <v>23</v>
      </c>
      <c r="K55" s="27">
        <f t="shared" si="10"/>
        <v>2.4757804090419808E-3</v>
      </c>
      <c r="L55" s="28">
        <f t="shared" si="11"/>
        <v>11.139754187360664</v>
      </c>
      <c r="M55" s="29">
        <v>4.0083333333333329</v>
      </c>
      <c r="N55" s="26">
        <f t="shared" si="12"/>
        <v>32.007233273056045</v>
      </c>
      <c r="O55" s="86">
        <f t="shared" si="13"/>
        <v>250.60919539337704</v>
      </c>
      <c r="R55" s="94"/>
      <c r="S55" s="95"/>
      <c r="T55" s="10"/>
    </row>
    <row r="56" spans="1:20" ht="16.5" customHeight="1" x14ac:dyDescent="0.2">
      <c r="A56" s="32">
        <v>51</v>
      </c>
      <c r="B56" s="32" t="s">
        <v>64</v>
      </c>
      <c r="C56" s="84">
        <v>2603</v>
      </c>
      <c r="D56" s="84">
        <v>34778</v>
      </c>
      <c r="E56" s="26">
        <f t="shared" si="7"/>
        <v>80.271079234201167</v>
      </c>
      <c r="F56" s="85">
        <v>37861</v>
      </c>
      <c r="G56" s="26">
        <f t="shared" si="8"/>
        <v>95.631969905456515</v>
      </c>
      <c r="H56" s="85">
        <v>19.907159526546174</v>
      </c>
      <c r="I56" s="26">
        <f t="shared" si="9"/>
        <v>36.294883293427468</v>
      </c>
      <c r="J56" s="92">
        <v>4</v>
      </c>
      <c r="K56" s="27">
        <f t="shared" si="10"/>
        <v>1.536688436419516E-3</v>
      </c>
      <c r="L56" s="28">
        <f t="shared" si="11"/>
        <v>6.9143173529259254</v>
      </c>
      <c r="M56" s="29">
        <v>3.8416666666666672</v>
      </c>
      <c r="N56" s="26">
        <f t="shared" si="12"/>
        <v>28.390596745027135</v>
      </c>
      <c r="O56" s="86">
        <f t="shared" si="13"/>
        <v>247.50284653103822</v>
      </c>
      <c r="R56" s="94"/>
      <c r="S56" s="95"/>
      <c r="T56" s="10"/>
    </row>
    <row r="57" spans="1:20" ht="16.5" customHeight="1" x14ac:dyDescent="0.2">
      <c r="A57" s="32">
        <v>52</v>
      </c>
      <c r="B57" s="32" t="s">
        <v>51</v>
      </c>
      <c r="C57" s="84">
        <v>30604</v>
      </c>
      <c r="D57" s="84">
        <v>38192</v>
      </c>
      <c r="E57" s="26">
        <f t="shared" si="7"/>
        <v>76.41497712768961</v>
      </c>
      <c r="F57" s="85">
        <v>45548.66</v>
      </c>
      <c r="G57" s="26">
        <f t="shared" si="8"/>
        <v>94.485641331207574</v>
      </c>
      <c r="H57" s="85">
        <v>23.672389809142043</v>
      </c>
      <c r="I57" s="26">
        <f t="shared" si="9"/>
        <v>46.87577690851041</v>
      </c>
      <c r="J57" s="92">
        <v>42</v>
      </c>
      <c r="K57" s="27">
        <f t="shared" si="10"/>
        <v>1.3723696248856359E-3</v>
      </c>
      <c r="L57" s="28">
        <f t="shared" si="11"/>
        <v>6.1749661721178581</v>
      </c>
      <c r="M57" s="29">
        <v>3.558333333333334</v>
      </c>
      <c r="N57" s="26">
        <f t="shared" si="12"/>
        <v>22.242314647377949</v>
      </c>
      <c r="O57" s="86">
        <f t="shared" si="13"/>
        <v>246.19367618690339</v>
      </c>
      <c r="R57" s="94"/>
      <c r="S57" s="95"/>
      <c r="T57" s="10"/>
    </row>
    <row r="58" spans="1:20" ht="16.5" customHeight="1" x14ac:dyDescent="0.2">
      <c r="A58" s="65">
        <v>53</v>
      </c>
      <c r="B58" s="65" t="s">
        <v>49</v>
      </c>
      <c r="C58" s="66">
        <v>4251</v>
      </c>
      <c r="D58" s="66">
        <v>39139</v>
      </c>
      <c r="E58" s="67">
        <f t="shared" si="7"/>
        <v>75.345343649404185</v>
      </c>
      <c r="F58" s="68">
        <v>36610.400000000001</v>
      </c>
      <c r="G58" s="67">
        <f t="shared" si="8"/>
        <v>95.818450383905841</v>
      </c>
      <c r="H58" s="68">
        <v>23.477072889125406</v>
      </c>
      <c r="I58" s="67">
        <f t="shared" si="9"/>
        <v>46.326905419434603</v>
      </c>
      <c r="J58" s="93">
        <v>5.5</v>
      </c>
      <c r="K58" s="69">
        <f t="shared" si="10"/>
        <v>1.2938132204187249E-3</v>
      </c>
      <c r="L58" s="70">
        <f t="shared" si="11"/>
        <v>5.821502257302047</v>
      </c>
      <c r="M58" s="71">
        <v>3.5250000000000004</v>
      </c>
      <c r="N58" s="67">
        <f t="shared" si="12"/>
        <v>21.518987341772156</v>
      </c>
      <c r="O58" s="72">
        <f t="shared" si="13"/>
        <v>244.83118905181882</v>
      </c>
      <c r="R58" s="94"/>
      <c r="S58" s="95"/>
      <c r="T58" s="10"/>
    </row>
    <row r="59" spans="1:20" ht="16.5" customHeight="1" x14ac:dyDescent="0.2">
      <c r="A59" s="32">
        <v>54</v>
      </c>
      <c r="B59" s="32" t="s">
        <v>106</v>
      </c>
      <c r="C59" s="84">
        <v>7259</v>
      </c>
      <c r="D59" s="84">
        <v>35798</v>
      </c>
      <c r="E59" s="26">
        <f t="shared" si="7"/>
        <v>79.118992488846217</v>
      </c>
      <c r="F59" s="85">
        <v>40729.99</v>
      </c>
      <c r="G59" s="26">
        <f t="shared" si="8"/>
        <v>95.204166748678716</v>
      </c>
      <c r="H59" s="85">
        <v>20.090093559654303</v>
      </c>
      <c r="I59" s="26">
        <f t="shared" si="9"/>
        <v>36.808956908484205</v>
      </c>
      <c r="J59" s="92">
        <v>9.5</v>
      </c>
      <c r="K59" s="27">
        <f t="shared" si="10"/>
        <v>1.3087202093952336E-3</v>
      </c>
      <c r="L59" s="28">
        <f t="shared" si="11"/>
        <v>5.8885761352055637</v>
      </c>
      <c r="M59" s="29">
        <v>3.7249999999999996</v>
      </c>
      <c r="N59" s="26">
        <f t="shared" si="12"/>
        <v>25.858951175406865</v>
      </c>
      <c r="O59" s="86">
        <f t="shared" si="13"/>
        <v>242.87964345662158</v>
      </c>
      <c r="R59" s="94"/>
      <c r="S59" s="95"/>
      <c r="T59" s="10"/>
    </row>
    <row r="60" spans="1:20" ht="16.5" customHeight="1" x14ac:dyDescent="0.2">
      <c r="A60" s="32">
        <v>55</v>
      </c>
      <c r="B60" s="32" t="s">
        <v>107</v>
      </c>
      <c r="C60" s="84">
        <v>15025</v>
      </c>
      <c r="D60" s="84">
        <v>38344</v>
      </c>
      <c r="E60" s="26">
        <f t="shared" si="7"/>
        <v>76.243293612695538</v>
      </c>
      <c r="F60" s="85">
        <v>37564.74</v>
      </c>
      <c r="G60" s="26">
        <f t="shared" si="8"/>
        <v>95.676146066135701</v>
      </c>
      <c r="H60" s="85">
        <v>21.84494035540229</v>
      </c>
      <c r="I60" s="26">
        <f t="shared" si="9"/>
        <v>41.740354422842181</v>
      </c>
      <c r="J60" s="92">
        <v>36</v>
      </c>
      <c r="K60" s="27">
        <f t="shared" si="10"/>
        <v>2.3960066555740434E-3</v>
      </c>
      <c r="L60" s="28">
        <f t="shared" si="11"/>
        <v>10.780812820432324</v>
      </c>
      <c r="M60" s="29">
        <v>3.35</v>
      </c>
      <c r="N60" s="26">
        <f t="shared" si="12"/>
        <v>17.721518987341771</v>
      </c>
      <c r="O60" s="86">
        <f t="shared" si="13"/>
        <v>242.1621259094475</v>
      </c>
      <c r="R60" s="94"/>
      <c r="S60" s="95"/>
      <c r="T60" s="10"/>
    </row>
    <row r="61" spans="1:20" ht="16.5" customHeight="1" x14ac:dyDescent="0.2">
      <c r="A61" s="32">
        <v>56</v>
      </c>
      <c r="B61" s="32" t="s">
        <v>134</v>
      </c>
      <c r="C61" s="84">
        <v>4707</v>
      </c>
      <c r="D61" s="84">
        <v>34231</v>
      </c>
      <c r="E61" s="26">
        <f t="shared" si="7"/>
        <v>80.88891398881799</v>
      </c>
      <c r="F61" s="85">
        <v>37019.730000000003</v>
      </c>
      <c r="G61" s="26">
        <f t="shared" si="8"/>
        <v>95.757414037956963</v>
      </c>
      <c r="H61" s="85">
        <v>16.919998208605808</v>
      </c>
      <c r="I61" s="26">
        <f t="shared" si="9"/>
        <v>27.900486737573992</v>
      </c>
      <c r="J61" s="92">
        <v>6.5</v>
      </c>
      <c r="K61" s="27">
        <f t="shared" si="10"/>
        <v>1.3809220310176333E-3</v>
      </c>
      <c r="L61" s="28">
        <f t="shared" si="11"/>
        <v>6.2134476552384843</v>
      </c>
      <c r="M61" s="29">
        <v>3.9499999999999997</v>
      </c>
      <c r="N61" s="26">
        <f t="shared" si="12"/>
        <v>30.741410488245926</v>
      </c>
      <c r="O61" s="86">
        <f t="shared" si="13"/>
        <v>241.50167290783335</v>
      </c>
      <c r="R61" s="94"/>
      <c r="S61" s="95"/>
      <c r="T61" s="10"/>
    </row>
    <row r="62" spans="1:20" ht="16.5" customHeight="1" x14ac:dyDescent="0.2">
      <c r="A62" s="32">
        <v>57</v>
      </c>
      <c r="B62" s="32" t="s">
        <v>78</v>
      </c>
      <c r="C62" s="84">
        <v>12438</v>
      </c>
      <c r="D62" s="84">
        <v>39552</v>
      </c>
      <c r="E62" s="26">
        <f t="shared" si="7"/>
        <v>74.878861467216353</v>
      </c>
      <c r="F62" s="85">
        <v>39954.32</v>
      </c>
      <c r="G62" s="26">
        <f t="shared" si="8"/>
        <v>95.319829080934255</v>
      </c>
      <c r="H62" s="85">
        <v>21.96896407322085</v>
      </c>
      <c r="I62" s="26">
        <f t="shared" si="9"/>
        <v>42.088880718843527</v>
      </c>
      <c r="J62" s="92">
        <v>30.5</v>
      </c>
      <c r="K62" s="27">
        <f t="shared" si="10"/>
        <v>2.4521627271265477E-3</v>
      </c>
      <c r="L62" s="28">
        <f t="shared" si="11"/>
        <v>11.03348661611229</v>
      </c>
      <c r="M62" s="29">
        <v>3.3000000000000003</v>
      </c>
      <c r="N62" s="26">
        <f t="shared" si="12"/>
        <v>16.636528028933096</v>
      </c>
      <c r="O62" s="86">
        <f t="shared" si="13"/>
        <v>239.95758591203952</v>
      </c>
      <c r="R62" s="94"/>
      <c r="S62" s="95"/>
      <c r="T62" s="10"/>
    </row>
    <row r="63" spans="1:20" ht="16.5" customHeight="1" x14ac:dyDescent="0.2">
      <c r="A63" s="32">
        <v>58</v>
      </c>
      <c r="B63" s="32" t="s">
        <v>161</v>
      </c>
      <c r="C63" s="84">
        <v>21911</v>
      </c>
      <c r="D63" s="84">
        <v>36883</v>
      </c>
      <c r="E63" s="26">
        <f t="shared" si="7"/>
        <v>77.89348845089512</v>
      </c>
      <c r="F63" s="85">
        <v>41550.46</v>
      </c>
      <c r="G63" s="26">
        <f t="shared" si="8"/>
        <v>95.081824162597371</v>
      </c>
      <c r="H63" s="85">
        <v>20.105766600282628</v>
      </c>
      <c r="I63" s="26">
        <f t="shared" si="9"/>
        <v>36.853000635711126</v>
      </c>
      <c r="J63" s="92">
        <v>39</v>
      </c>
      <c r="K63" s="27">
        <f t="shared" si="10"/>
        <v>1.7799278901008625E-3</v>
      </c>
      <c r="L63" s="28">
        <f t="shared" si="11"/>
        <v>8.0087713330859049</v>
      </c>
      <c r="M63" s="29">
        <v>3.5166666666666662</v>
      </c>
      <c r="N63" s="26">
        <f t="shared" si="12"/>
        <v>21.338155515370691</v>
      </c>
      <c r="O63" s="86">
        <f t="shared" si="13"/>
        <v>239.17524009766024</v>
      </c>
      <c r="R63" s="94"/>
      <c r="S63" s="95"/>
      <c r="T63" s="10"/>
    </row>
    <row r="64" spans="1:20" ht="16.5" customHeight="1" x14ac:dyDescent="0.2">
      <c r="A64" s="32">
        <v>59</v>
      </c>
      <c r="B64" s="32" t="s">
        <v>170</v>
      </c>
      <c r="C64" s="84">
        <v>16673</v>
      </c>
      <c r="D64" s="84">
        <v>34468</v>
      </c>
      <c r="E64" s="26">
        <f t="shared" si="7"/>
        <v>80.621223245044334</v>
      </c>
      <c r="F64" s="85">
        <v>35580.53</v>
      </c>
      <c r="G64" s="26">
        <f t="shared" si="8"/>
        <v>95.972017192110386</v>
      </c>
      <c r="H64" s="85">
        <v>19.709607508565231</v>
      </c>
      <c r="I64" s="26">
        <f t="shared" si="9"/>
        <v>35.739730824968028</v>
      </c>
      <c r="J64" s="92">
        <v>11.5</v>
      </c>
      <c r="K64" s="27">
        <f t="shared" si="10"/>
        <v>6.8973789959815275E-4</v>
      </c>
      <c r="L64" s="28">
        <f t="shared" si="11"/>
        <v>3.1034701733515435</v>
      </c>
      <c r="M64" s="29">
        <v>3.6083333333333329</v>
      </c>
      <c r="N64" s="26">
        <f t="shared" si="12"/>
        <v>23.327305605786609</v>
      </c>
      <c r="O64" s="86">
        <f t="shared" si="13"/>
        <v>238.76374704126093</v>
      </c>
      <c r="P64" s="59"/>
      <c r="Q64" s="96"/>
      <c r="R64" s="94"/>
      <c r="S64" s="95"/>
      <c r="T64" s="10"/>
    </row>
    <row r="65" spans="1:20" ht="16.5" customHeight="1" x14ac:dyDescent="0.2">
      <c r="A65" s="32">
        <v>60</v>
      </c>
      <c r="B65" s="32" t="s">
        <v>80</v>
      </c>
      <c r="C65" s="84">
        <v>84657</v>
      </c>
      <c r="D65" s="84">
        <v>31284</v>
      </c>
      <c r="E65" s="26">
        <f t="shared" si="7"/>
        <v>84.217541085446442</v>
      </c>
      <c r="F65" s="85">
        <v>35165.160000000003</v>
      </c>
      <c r="G65" s="26">
        <f t="shared" si="8"/>
        <v>96.033954179423262</v>
      </c>
      <c r="H65" s="85">
        <v>19.499973554439883</v>
      </c>
      <c r="I65" s="26">
        <f t="shared" si="9"/>
        <v>35.150626201815946</v>
      </c>
      <c r="J65" s="92">
        <v>156</v>
      </c>
      <c r="K65" s="27">
        <f t="shared" si="10"/>
        <v>1.8427300754810588E-3</v>
      </c>
      <c r="L65" s="28">
        <f t="shared" si="11"/>
        <v>8.291349264880413</v>
      </c>
      <c r="M65" s="29">
        <v>3.2249999999999996</v>
      </c>
      <c r="N65" s="26">
        <f t="shared" si="12"/>
        <v>15.009041591320059</v>
      </c>
      <c r="O65" s="86">
        <f t="shared" si="13"/>
        <v>238.70251232288612</v>
      </c>
      <c r="R65" s="94"/>
      <c r="S65" s="95"/>
      <c r="T65" s="10"/>
    </row>
    <row r="66" spans="1:20" ht="16.5" customHeight="1" x14ac:dyDescent="0.2">
      <c r="A66" s="32">
        <v>61</v>
      </c>
      <c r="B66" s="32" t="s">
        <v>140</v>
      </c>
      <c r="C66" s="84">
        <v>4183</v>
      </c>
      <c r="D66" s="84">
        <v>41667</v>
      </c>
      <c r="E66" s="26">
        <f t="shared" si="7"/>
        <v>72.489975715818602</v>
      </c>
      <c r="F66" s="85">
        <v>46692.51</v>
      </c>
      <c r="G66" s="26">
        <f t="shared" si="8"/>
        <v>94.31507864507752</v>
      </c>
      <c r="H66" s="85">
        <v>23.35729019482503</v>
      </c>
      <c r="I66" s="26">
        <f t="shared" si="9"/>
        <v>45.990297071419704</v>
      </c>
      <c r="J66" s="92">
        <v>5.5</v>
      </c>
      <c r="K66" s="27">
        <f t="shared" si="10"/>
        <v>1.3148458044465695E-3</v>
      </c>
      <c r="L66" s="28">
        <f t="shared" si="11"/>
        <v>5.916138201240976</v>
      </c>
      <c r="M66" s="29">
        <v>3.4416666666666664</v>
      </c>
      <c r="N66" s="26">
        <f t="shared" si="12"/>
        <v>19.710669077757675</v>
      </c>
      <c r="O66" s="86">
        <f t="shared" si="13"/>
        <v>238.42215871131449</v>
      </c>
      <c r="R66" s="94"/>
      <c r="S66" s="95"/>
      <c r="T66" s="10"/>
    </row>
    <row r="67" spans="1:20" ht="16.5" customHeight="1" x14ac:dyDescent="0.2">
      <c r="A67" s="32">
        <v>62</v>
      </c>
      <c r="B67" s="32" t="s">
        <v>108</v>
      </c>
      <c r="C67" s="84">
        <v>4310</v>
      </c>
      <c r="D67" s="84">
        <v>35711</v>
      </c>
      <c r="E67" s="26">
        <f t="shared" si="7"/>
        <v>79.217258711244142</v>
      </c>
      <c r="F67" s="85">
        <v>43507.49</v>
      </c>
      <c r="G67" s="26">
        <f t="shared" si="8"/>
        <v>94.790005922760756</v>
      </c>
      <c r="H67" s="85">
        <v>13.077590499942529</v>
      </c>
      <c r="I67" s="26">
        <f t="shared" si="9"/>
        <v>17.102712328113128</v>
      </c>
      <c r="J67" s="92">
        <v>11</v>
      </c>
      <c r="K67" s="27">
        <f t="shared" si="10"/>
        <v>2.5522041763341068E-3</v>
      </c>
      <c r="L67" s="28">
        <f t="shared" si="11"/>
        <v>11.483622318232484</v>
      </c>
      <c r="M67" s="29">
        <v>4.1416666666666666</v>
      </c>
      <c r="N67" s="26">
        <f t="shared" si="12"/>
        <v>34.900542495479201</v>
      </c>
      <c r="O67" s="86">
        <f t="shared" si="13"/>
        <v>237.49414177582969</v>
      </c>
      <c r="R67" s="94"/>
      <c r="S67" s="95"/>
      <c r="T67" s="10"/>
    </row>
    <row r="68" spans="1:20" ht="16.5" customHeight="1" x14ac:dyDescent="0.2">
      <c r="A68" s="32">
        <v>63</v>
      </c>
      <c r="B68" s="32" t="s">
        <v>41</v>
      </c>
      <c r="C68" s="84">
        <v>16130</v>
      </c>
      <c r="D68" s="84">
        <v>38599</v>
      </c>
      <c r="E68" s="26">
        <f t="shared" si="7"/>
        <v>75.955271926356801</v>
      </c>
      <c r="F68" s="85">
        <v>38119.699999999997</v>
      </c>
      <c r="G68" s="26">
        <f t="shared" si="8"/>
        <v>95.593394421868766</v>
      </c>
      <c r="H68" s="85">
        <v>22.177360070979748</v>
      </c>
      <c r="I68" s="26">
        <f t="shared" si="9"/>
        <v>42.674506488477931</v>
      </c>
      <c r="J68" s="92">
        <v>28</v>
      </c>
      <c r="K68" s="27">
        <f t="shared" si="10"/>
        <v>1.7358958462492251E-3</v>
      </c>
      <c r="L68" s="28">
        <f t="shared" si="11"/>
        <v>7.8106495032649281</v>
      </c>
      <c r="M68" s="29">
        <v>3.2083333333333339</v>
      </c>
      <c r="N68" s="26">
        <f t="shared" si="12"/>
        <v>14.647377938517186</v>
      </c>
      <c r="O68" s="86">
        <f t="shared" si="13"/>
        <v>236.68120027848562</v>
      </c>
      <c r="P68" s="59"/>
      <c r="R68" s="94"/>
      <c r="S68" s="95"/>
      <c r="T68" s="10"/>
    </row>
    <row r="69" spans="1:20" ht="16.5" customHeight="1" x14ac:dyDescent="0.2">
      <c r="A69" s="32">
        <v>64</v>
      </c>
      <c r="B69" s="32" t="s">
        <v>47</v>
      </c>
      <c r="C69" s="84">
        <v>9391</v>
      </c>
      <c r="D69" s="84">
        <v>45534</v>
      </c>
      <c r="E69" s="26">
        <f t="shared" si="7"/>
        <v>68.122211554752369</v>
      </c>
      <c r="F69" s="85">
        <v>51499.72</v>
      </c>
      <c r="G69" s="26">
        <f t="shared" si="8"/>
        <v>93.598262060393068</v>
      </c>
      <c r="H69" s="85">
        <v>23.253524936575531</v>
      </c>
      <c r="I69" s="26">
        <f t="shared" si="9"/>
        <v>45.69870025633125</v>
      </c>
      <c r="J69" s="92">
        <v>18</v>
      </c>
      <c r="K69" s="27">
        <f t="shared" si="10"/>
        <v>1.9167287828772228E-3</v>
      </c>
      <c r="L69" s="28">
        <f t="shared" si="11"/>
        <v>8.6243058581085954</v>
      </c>
      <c r="M69" s="29">
        <v>3.4833333333333325</v>
      </c>
      <c r="N69" s="26">
        <f t="shared" si="12"/>
        <v>20.614828209764894</v>
      </c>
      <c r="O69" s="86">
        <f t="shared" si="13"/>
        <v>236.65830793935015</v>
      </c>
      <c r="R69" s="94"/>
      <c r="S69" s="95"/>
    </row>
    <row r="70" spans="1:20" ht="16.5" customHeight="1" x14ac:dyDescent="0.2">
      <c r="A70" s="32">
        <v>65</v>
      </c>
      <c r="B70" s="87" t="s">
        <v>126</v>
      </c>
      <c r="C70" s="84">
        <v>23828</v>
      </c>
      <c r="D70" s="84">
        <v>38137</v>
      </c>
      <c r="E70" s="26">
        <f t="shared" ref="E70:E101" si="14">SUM(100-(((D70-$D$2)/$D$3)*100))</f>
        <v>76.477099452194039</v>
      </c>
      <c r="F70" s="85">
        <v>59446.86</v>
      </c>
      <c r="G70" s="26">
        <f t="shared" ref="G70:G101" si="15">SUM(100-(((F70-$F$2)/$F$3)*100))</f>
        <v>92.41324169456567</v>
      </c>
      <c r="H70" s="85">
        <v>20.608483014882129</v>
      </c>
      <c r="I70" s="26">
        <f t="shared" ref="I70:I101" si="16">SUM((H70-$H$2)/$H$3)*100</f>
        <v>38.265713405503796</v>
      </c>
      <c r="J70" s="92">
        <v>37.5</v>
      </c>
      <c r="K70" s="27">
        <f t="shared" ref="K70:K101" si="17">SUM(J70/C70)</f>
        <v>1.5737787476917911E-3</v>
      </c>
      <c r="L70" s="28">
        <f t="shared" ref="L70:L101" si="18">SUM((K70-$K$2)/$K$3)*100</f>
        <v>7.0812049124190226</v>
      </c>
      <c r="M70" s="29">
        <v>3.5500000000000003</v>
      </c>
      <c r="N70" s="26">
        <f t="shared" ref="N70:N101" si="19">SUM((M70-$M$2)/$M$3)*100</f>
        <v>22.061482820976494</v>
      </c>
      <c r="O70" s="86">
        <f t="shared" ref="O70:O101" si="20">SUM(E70+G70+I70+L70+N70)</f>
        <v>236.29874228565902</v>
      </c>
      <c r="R70" s="94"/>
      <c r="S70" s="95"/>
      <c r="T70" s="10"/>
    </row>
    <row r="71" spans="1:20" ht="16.5" customHeight="1" x14ac:dyDescent="0.2">
      <c r="A71" s="32">
        <v>66</v>
      </c>
      <c r="B71" s="32" t="s">
        <v>116</v>
      </c>
      <c r="C71" s="84">
        <v>19833</v>
      </c>
      <c r="D71" s="84">
        <v>48998</v>
      </c>
      <c r="E71" s="26">
        <f t="shared" si="14"/>
        <v>64.209634607782235</v>
      </c>
      <c r="F71" s="85">
        <v>71575.13</v>
      </c>
      <c r="G71" s="26">
        <f t="shared" si="15"/>
        <v>90.604761291269199</v>
      </c>
      <c r="H71" s="85">
        <v>24.008382034104574</v>
      </c>
      <c r="I71" s="26">
        <f t="shared" si="16"/>
        <v>47.819968291506662</v>
      </c>
      <c r="J71" s="92">
        <v>6</v>
      </c>
      <c r="K71" s="27">
        <f t="shared" si="17"/>
        <v>3.0252609287551052E-4</v>
      </c>
      <c r="L71" s="28">
        <f t="shared" si="18"/>
        <v>1.3612137399535762</v>
      </c>
      <c r="M71" s="29">
        <v>4.0166666666666657</v>
      </c>
      <c r="N71" s="26">
        <f t="shared" si="19"/>
        <v>32.188065099457482</v>
      </c>
      <c r="O71" s="86">
        <f t="shared" si="20"/>
        <v>236.18364302996912</v>
      </c>
      <c r="R71" s="94"/>
      <c r="S71" s="95"/>
      <c r="T71" s="10"/>
    </row>
    <row r="72" spans="1:20" ht="16.5" customHeight="1" x14ac:dyDescent="0.2">
      <c r="A72" s="32">
        <v>67</v>
      </c>
      <c r="B72" s="87" t="s">
        <v>150</v>
      </c>
      <c r="C72" s="84">
        <v>25789</v>
      </c>
      <c r="D72" s="84">
        <v>45100</v>
      </c>
      <c r="E72" s="26">
        <f t="shared" si="14"/>
        <v>68.612413169932793</v>
      </c>
      <c r="F72" s="85">
        <v>59878.49</v>
      </c>
      <c r="G72" s="26">
        <f t="shared" si="15"/>
        <v>92.34888013298476</v>
      </c>
      <c r="H72" s="85">
        <v>25.356220747354556</v>
      </c>
      <c r="I72" s="26">
        <f t="shared" si="16"/>
        <v>51.607608612235232</v>
      </c>
      <c r="J72" s="92">
        <v>26.5</v>
      </c>
      <c r="K72" s="27">
        <f t="shared" si="17"/>
        <v>1.0275698941409129E-3</v>
      </c>
      <c r="L72" s="28">
        <f t="shared" si="18"/>
        <v>4.6235425360246021</v>
      </c>
      <c r="M72" s="29">
        <v>3.375</v>
      </c>
      <c r="N72" s="26">
        <f t="shared" si="19"/>
        <v>18.264014466546108</v>
      </c>
      <c r="O72" s="86">
        <f t="shared" si="20"/>
        <v>235.45645891772352</v>
      </c>
      <c r="R72" s="94"/>
      <c r="S72" s="95"/>
      <c r="T72" s="10"/>
    </row>
    <row r="73" spans="1:20" ht="16.5" customHeight="1" x14ac:dyDescent="0.2">
      <c r="A73" s="32">
        <v>68</v>
      </c>
      <c r="B73" s="32" t="s">
        <v>39</v>
      </c>
      <c r="C73" s="84">
        <v>5089</v>
      </c>
      <c r="D73" s="84">
        <v>33135</v>
      </c>
      <c r="E73" s="26">
        <f t="shared" si="14"/>
        <v>82.126842491669962</v>
      </c>
      <c r="F73" s="85">
        <v>31955.25</v>
      </c>
      <c r="G73" s="26">
        <f t="shared" si="15"/>
        <v>96.512592874912841</v>
      </c>
      <c r="H73" s="85">
        <v>16.454740433493157</v>
      </c>
      <c r="I73" s="26">
        <f t="shared" si="16"/>
        <v>26.593038679267405</v>
      </c>
      <c r="J73" s="92">
        <v>10</v>
      </c>
      <c r="K73" s="27">
        <f t="shared" si="17"/>
        <v>1.9650225977598744E-3</v>
      </c>
      <c r="L73" s="28">
        <f t="shared" si="18"/>
        <v>8.841603492663678</v>
      </c>
      <c r="M73" s="29">
        <v>3.5166666666666671</v>
      </c>
      <c r="N73" s="26">
        <f t="shared" si="19"/>
        <v>21.338155515370712</v>
      </c>
      <c r="O73" s="86">
        <f t="shared" si="20"/>
        <v>235.41223305388459</v>
      </c>
      <c r="R73" s="94"/>
      <c r="S73" s="95"/>
      <c r="T73" s="10"/>
    </row>
    <row r="74" spans="1:20" ht="16.5" customHeight="1" x14ac:dyDescent="0.2">
      <c r="A74" s="32">
        <v>69</v>
      </c>
      <c r="B74" s="32" t="s">
        <v>120</v>
      </c>
      <c r="C74" s="84">
        <v>6764</v>
      </c>
      <c r="D74" s="84">
        <v>36769</v>
      </c>
      <c r="E74" s="26">
        <f t="shared" si="14"/>
        <v>78.022251087140674</v>
      </c>
      <c r="F74" s="85">
        <v>47416.89</v>
      </c>
      <c r="G74" s="26">
        <f t="shared" si="15"/>
        <v>94.207064308775642</v>
      </c>
      <c r="H74" s="85">
        <v>20.650015152275934</v>
      </c>
      <c r="I74" s="26">
        <f t="shared" si="16"/>
        <v>38.382425291467882</v>
      </c>
      <c r="J74" s="92">
        <v>10</v>
      </c>
      <c r="K74" s="27">
        <f t="shared" si="17"/>
        <v>1.4784151389710231E-3</v>
      </c>
      <c r="L74" s="28">
        <f t="shared" si="18"/>
        <v>6.6521171162278918</v>
      </c>
      <c r="M74" s="29">
        <v>3.3499999999999996</v>
      </c>
      <c r="N74" s="26">
        <f t="shared" si="19"/>
        <v>17.72151898734176</v>
      </c>
      <c r="O74" s="86">
        <f t="shared" si="20"/>
        <v>234.98537679095386</v>
      </c>
      <c r="R74" s="94"/>
      <c r="S74" s="95"/>
      <c r="T74" s="10"/>
    </row>
    <row r="75" spans="1:20" ht="16.5" customHeight="1" x14ac:dyDescent="0.2">
      <c r="A75" s="32">
        <v>70</v>
      </c>
      <c r="B75" s="32" t="s">
        <v>58</v>
      </c>
      <c r="C75" s="84">
        <v>3685</v>
      </c>
      <c r="D75" s="84">
        <v>40156</v>
      </c>
      <c r="E75" s="26">
        <f t="shared" si="14"/>
        <v>74.196645394476761</v>
      </c>
      <c r="F75" s="85">
        <v>50870.76</v>
      </c>
      <c r="G75" s="26">
        <f t="shared" si="15"/>
        <v>93.692048052497256</v>
      </c>
      <c r="H75" s="85">
        <v>19.313952042729028</v>
      </c>
      <c r="I75" s="26">
        <f t="shared" si="16"/>
        <v>34.627876282739948</v>
      </c>
      <c r="J75" s="92">
        <v>4.5</v>
      </c>
      <c r="K75" s="27">
        <f t="shared" si="17"/>
        <v>1.2211668928086838E-3</v>
      </c>
      <c r="L75" s="28">
        <f t="shared" si="18"/>
        <v>5.4946306861260394</v>
      </c>
      <c r="M75" s="29">
        <v>3.7750000000000004</v>
      </c>
      <c r="N75" s="26">
        <f t="shared" si="19"/>
        <v>26.943942133815558</v>
      </c>
      <c r="O75" s="86">
        <f t="shared" si="20"/>
        <v>234.95514254965556</v>
      </c>
      <c r="R75" s="94"/>
      <c r="S75" s="95"/>
      <c r="T75" s="10"/>
    </row>
    <row r="76" spans="1:20" ht="16.5" customHeight="1" x14ac:dyDescent="0.2">
      <c r="A76" s="32">
        <v>71</v>
      </c>
      <c r="B76" s="87" t="s">
        <v>125</v>
      </c>
      <c r="C76" s="84">
        <v>3194</v>
      </c>
      <c r="D76" s="84">
        <v>29689</v>
      </c>
      <c r="E76" s="26">
        <f t="shared" si="14"/>
        <v>86.019088496075</v>
      </c>
      <c r="F76" s="85">
        <v>37201.1</v>
      </c>
      <c r="G76" s="26">
        <f t="shared" si="15"/>
        <v>95.730369447859132</v>
      </c>
      <c r="H76" s="85">
        <v>20.590816791447992</v>
      </c>
      <c r="I76" s="26">
        <f t="shared" si="16"/>
        <v>38.21606851881495</v>
      </c>
      <c r="J76" s="92">
        <v>1.5</v>
      </c>
      <c r="K76" s="27">
        <f t="shared" si="17"/>
        <v>4.6963055729492799E-4</v>
      </c>
      <c r="L76" s="28">
        <f t="shared" si="18"/>
        <v>2.1130989436834122</v>
      </c>
      <c r="M76" s="29">
        <v>3.0999999999999996</v>
      </c>
      <c r="N76" s="26">
        <f t="shared" si="19"/>
        <v>12.296564195298359</v>
      </c>
      <c r="O76" s="86">
        <f t="shared" si="20"/>
        <v>234.37518960173088</v>
      </c>
      <c r="R76" s="94"/>
      <c r="S76" s="95"/>
      <c r="T76" s="10"/>
    </row>
    <row r="77" spans="1:20" ht="16.5" customHeight="1" x14ac:dyDescent="0.2">
      <c r="A77" s="32">
        <v>72</v>
      </c>
      <c r="B77" s="32" t="s">
        <v>86</v>
      </c>
      <c r="C77" s="84">
        <v>9081</v>
      </c>
      <c r="D77" s="84">
        <v>39877</v>
      </c>
      <c r="E77" s="26">
        <f t="shared" si="14"/>
        <v>74.511775004235616</v>
      </c>
      <c r="F77" s="85">
        <v>50011.49</v>
      </c>
      <c r="G77" s="26">
        <f t="shared" si="15"/>
        <v>93.820176215552706</v>
      </c>
      <c r="H77" s="85">
        <v>20.323224180918739</v>
      </c>
      <c r="I77" s="26">
        <f t="shared" si="16"/>
        <v>37.464090888846371</v>
      </c>
      <c r="J77" s="92">
        <v>11.5</v>
      </c>
      <c r="K77" s="27">
        <f t="shared" si="17"/>
        <v>1.2663803545864994E-3</v>
      </c>
      <c r="L77" s="28">
        <f t="shared" si="18"/>
        <v>5.6980682964750891</v>
      </c>
      <c r="M77" s="29">
        <v>3.5666666666666669</v>
      </c>
      <c r="N77" s="26">
        <f t="shared" si="19"/>
        <v>22.423146473779386</v>
      </c>
      <c r="O77" s="86">
        <f t="shared" si="20"/>
        <v>233.91725687888919</v>
      </c>
      <c r="R77" s="94"/>
      <c r="S77" s="95"/>
      <c r="T77" s="10"/>
    </row>
    <row r="78" spans="1:20" ht="16.5" customHeight="1" x14ac:dyDescent="0.2">
      <c r="A78" s="32">
        <v>73</v>
      </c>
      <c r="B78" s="32" t="s">
        <v>79</v>
      </c>
      <c r="C78" s="84">
        <v>14034</v>
      </c>
      <c r="D78" s="84">
        <v>40905</v>
      </c>
      <c r="E78" s="26">
        <f t="shared" si="14"/>
        <v>73.350652284407289</v>
      </c>
      <c r="F78" s="85">
        <v>51797.85</v>
      </c>
      <c r="G78" s="26">
        <f t="shared" si="15"/>
        <v>93.553807058761777</v>
      </c>
      <c r="H78" s="85">
        <v>21.717265680403653</v>
      </c>
      <c r="I78" s="26">
        <f t="shared" si="16"/>
        <v>41.381568358747977</v>
      </c>
      <c r="J78" s="92">
        <v>9.5</v>
      </c>
      <c r="K78" s="27">
        <f t="shared" si="17"/>
        <v>6.7692746187829561E-4</v>
      </c>
      <c r="L78" s="28">
        <f t="shared" si="18"/>
        <v>3.0458297110914341</v>
      </c>
      <c r="M78" s="29">
        <v>3.5166666666666671</v>
      </c>
      <c r="N78" s="26">
        <f t="shared" si="19"/>
        <v>21.338155515370712</v>
      </c>
      <c r="O78" s="86">
        <f t="shared" si="20"/>
        <v>232.67001292837921</v>
      </c>
      <c r="R78" s="94"/>
      <c r="S78" s="95"/>
      <c r="T78" s="10"/>
    </row>
    <row r="79" spans="1:20" ht="16.5" customHeight="1" x14ac:dyDescent="0.2">
      <c r="A79" s="65">
        <v>74</v>
      </c>
      <c r="B79" s="89" t="s">
        <v>98</v>
      </c>
      <c r="C79" s="66">
        <v>39692</v>
      </c>
      <c r="D79" s="66">
        <v>35638</v>
      </c>
      <c r="E79" s="67">
        <f t="shared" si="14"/>
        <v>79.299711978313667</v>
      </c>
      <c r="F79" s="68">
        <v>44662.59</v>
      </c>
      <c r="G79" s="67">
        <f t="shared" si="15"/>
        <v>94.617765717533814</v>
      </c>
      <c r="H79" s="68">
        <v>15.105739558448501</v>
      </c>
      <c r="I79" s="67">
        <f t="shared" si="16"/>
        <v>22.80213249977588</v>
      </c>
      <c r="J79" s="93">
        <v>147</v>
      </c>
      <c r="K79" s="69">
        <f t="shared" si="17"/>
        <v>3.7035170815277636E-3</v>
      </c>
      <c r="L79" s="70">
        <f t="shared" si="18"/>
        <v>16.663945544699995</v>
      </c>
      <c r="M79" s="71">
        <v>3.4083333333333332</v>
      </c>
      <c r="N79" s="67">
        <f t="shared" si="19"/>
        <v>18.987341772151893</v>
      </c>
      <c r="O79" s="72">
        <f t="shared" si="20"/>
        <v>232.37089751247527</v>
      </c>
      <c r="R79" s="94"/>
      <c r="S79" s="95"/>
      <c r="T79" s="10"/>
    </row>
    <row r="80" spans="1:20" ht="16.5" customHeight="1" x14ac:dyDescent="0.2">
      <c r="A80" s="32">
        <v>75</v>
      </c>
      <c r="B80" s="32" t="s">
        <v>45</v>
      </c>
      <c r="C80" s="84">
        <v>53592</v>
      </c>
      <c r="D80" s="84">
        <v>40616</v>
      </c>
      <c r="E80" s="26">
        <f t="shared" si="14"/>
        <v>73.677076862257863</v>
      </c>
      <c r="F80" s="85">
        <v>65130.17</v>
      </c>
      <c r="G80" s="26">
        <f t="shared" si="15"/>
        <v>91.565787378256843</v>
      </c>
      <c r="H80" s="85">
        <v>19.578640217866237</v>
      </c>
      <c r="I80" s="26">
        <f t="shared" si="16"/>
        <v>35.371691989110609</v>
      </c>
      <c r="J80" s="92">
        <v>56.5</v>
      </c>
      <c r="K80" s="27">
        <f t="shared" si="17"/>
        <v>1.054261830123899E-3</v>
      </c>
      <c r="L80" s="28">
        <f t="shared" si="18"/>
        <v>4.7436426889094419</v>
      </c>
      <c r="M80" s="29">
        <v>3.7333333333333329</v>
      </c>
      <c r="N80" s="26">
        <f t="shared" si="19"/>
        <v>26.03978300180831</v>
      </c>
      <c r="O80" s="86">
        <f t="shared" si="20"/>
        <v>231.39798192034306</v>
      </c>
      <c r="R80" s="94"/>
      <c r="S80" s="95"/>
      <c r="T80" s="10"/>
    </row>
    <row r="81" spans="1:20" ht="16.5" customHeight="1" x14ac:dyDescent="0.2">
      <c r="A81" s="32">
        <v>76</v>
      </c>
      <c r="B81" s="32" t="s">
        <v>135</v>
      </c>
      <c r="C81" s="84">
        <v>9739</v>
      </c>
      <c r="D81" s="84">
        <v>39229</v>
      </c>
      <c r="E81" s="26">
        <f t="shared" si="14"/>
        <v>75.243688936578749</v>
      </c>
      <c r="F81" s="85">
        <v>46158.23</v>
      </c>
      <c r="G81" s="26">
        <f t="shared" si="15"/>
        <v>94.394746636462372</v>
      </c>
      <c r="H81" s="85">
        <v>19.85019647357429</v>
      </c>
      <c r="I81" s="26">
        <f t="shared" si="16"/>
        <v>36.134808089987239</v>
      </c>
      <c r="J81" s="92">
        <v>14.5</v>
      </c>
      <c r="K81" s="27">
        <f t="shared" si="17"/>
        <v>1.4888592257932026E-3</v>
      </c>
      <c r="L81" s="28">
        <f t="shared" si="18"/>
        <v>6.6991102015134949</v>
      </c>
      <c r="M81" s="29">
        <v>3.4</v>
      </c>
      <c r="N81" s="26">
        <f t="shared" si="19"/>
        <v>18.806509945750445</v>
      </c>
      <c r="O81" s="86">
        <f t="shared" si="20"/>
        <v>231.27886381029231</v>
      </c>
      <c r="R81" s="94"/>
      <c r="S81" s="95"/>
      <c r="T81" s="10"/>
    </row>
    <row r="82" spans="1:20" ht="16.5" customHeight="1" x14ac:dyDescent="0.2">
      <c r="A82" s="32">
        <v>77</v>
      </c>
      <c r="B82" s="32" t="s">
        <v>149</v>
      </c>
      <c r="C82" s="84">
        <v>43817</v>
      </c>
      <c r="D82" s="84">
        <v>39808</v>
      </c>
      <c r="E82" s="26">
        <f t="shared" si="14"/>
        <v>74.589710284068445</v>
      </c>
      <c r="F82" s="85">
        <v>48968.75</v>
      </c>
      <c r="G82" s="26">
        <f t="shared" si="15"/>
        <v>93.975662105604073</v>
      </c>
      <c r="H82" s="85">
        <v>19.605328766712194</v>
      </c>
      <c r="I82" s="26">
        <f t="shared" si="16"/>
        <v>35.446691039603031</v>
      </c>
      <c r="J82" s="92">
        <v>78.5</v>
      </c>
      <c r="K82" s="27">
        <f t="shared" si="17"/>
        <v>1.791542095533697E-3</v>
      </c>
      <c r="L82" s="28">
        <f t="shared" si="18"/>
        <v>8.0610293577195797</v>
      </c>
      <c r="M82" s="29">
        <v>3.3916666666666662</v>
      </c>
      <c r="N82" s="26">
        <f t="shared" si="19"/>
        <v>18.62567811934899</v>
      </c>
      <c r="O82" s="86">
        <f t="shared" si="20"/>
        <v>230.69877090634412</v>
      </c>
      <c r="R82" s="94"/>
      <c r="S82" s="95"/>
      <c r="T82" s="10"/>
    </row>
    <row r="83" spans="1:20" ht="16.5" customHeight="1" x14ac:dyDescent="0.2">
      <c r="A83" s="32">
        <v>78</v>
      </c>
      <c r="B83" s="32" t="s">
        <v>157</v>
      </c>
      <c r="C83" s="84">
        <v>44893</v>
      </c>
      <c r="D83" s="84">
        <v>38067</v>
      </c>
      <c r="E83" s="26">
        <f t="shared" si="14"/>
        <v>76.556164228836053</v>
      </c>
      <c r="F83" s="85">
        <v>49625.67</v>
      </c>
      <c r="G83" s="26">
        <f t="shared" si="15"/>
        <v>93.877706919371121</v>
      </c>
      <c r="H83" s="85">
        <v>19.05283184455147</v>
      </c>
      <c r="I83" s="26">
        <f t="shared" si="16"/>
        <v>33.894087156896283</v>
      </c>
      <c r="J83" s="92">
        <v>55.5</v>
      </c>
      <c r="K83" s="27">
        <f t="shared" si="17"/>
        <v>1.2362729155993139E-3</v>
      </c>
      <c r="L83" s="28">
        <f t="shared" si="18"/>
        <v>5.5626001150873918</v>
      </c>
      <c r="M83" s="29">
        <v>3.4749999999999996</v>
      </c>
      <c r="N83" s="26">
        <f t="shared" si="19"/>
        <v>20.433996383363461</v>
      </c>
      <c r="O83" s="86">
        <f t="shared" si="20"/>
        <v>230.32455480355432</v>
      </c>
      <c r="R83" s="94"/>
      <c r="S83" s="95"/>
      <c r="T83" s="10"/>
    </row>
    <row r="84" spans="1:20" ht="16.5" customHeight="1" x14ac:dyDescent="0.2">
      <c r="A84" s="32">
        <v>79</v>
      </c>
      <c r="B84" s="32" t="s">
        <v>56</v>
      </c>
      <c r="C84" s="84">
        <v>3262</v>
      </c>
      <c r="D84" s="84">
        <v>40182</v>
      </c>
      <c r="E84" s="26">
        <f t="shared" si="14"/>
        <v>74.167278477438302</v>
      </c>
      <c r="F84" s="85">
        <v>41915.26</v>
      </c>
      <c r="G84" s="26">
        <f t="shared" si="15"/>
        <v>95.027427810015965</v>
      </c>
      <c r="H84" s="85">
        <v>22.551249229744091</v>
      </c>
      <c r="I84" s="26">
        <f t="shared" si="16"/>
        <v>43.725194259423752</v>
      </c>
      <c r="J84" s="92">
        <v>2.5</v>
      </c>
      <c r="K84" s="27">
        <f t="shared" si="17"/>
        <v>7.6640098099325568E-4</v>
      </c>
      <c r="L84" s="28">
        <f t="shared" si="18"/>
        <v>3.4484150961193638</v>
      </c>
      <c r="M84" s="29">
        <v>3.1666666666666665</v>
      </c>
      <c r="N84" s="26">
        <f t="shared" si="19"/>
        <v>13.743218806509939</v>
      </c>
      <c r="O84" s="86">
        <f t="shared" si="20"/>
        <v>230.1115344495073</v>
      </c>
      <c r="R84" s="94"/>
      <c r="S84" s="95"/>
      <c r="T84" s="10"/>
    </row>
    <row r="85" spans="1:20" ht="16.5" customHeight="1" x14ac:dyDescent="0.2">
      <c r="A85" s="32">
        <v>80</v>
      </c>
      <c r="B85" s="32" t="s">
        <v>59</v>
      </c>
      <c r="C85" s="84">
        <v>20560</v>
      </c>
      <c r="D85" s="84">
        <v>40865</v>
      </c>
      <c r="E85" s="26">
        <f t="shared" si="14"/>
        <v>73.395832156774162</v>
      </c>
      <c r="F85" s="85">
        <v>58521.81</v>
      </c>
      <c r="G85" s="26">
        <f t="shared" si="15"/>
        <v>92.551178498171581</v>
      </c>
      <c r="H85" s="85">
        <v>21.335001911515857</v>
      </c>
      <c r="I85" s="26">
        <f t="shared" si="16"/>
        <v>40.307346606575656</v>
      </c>
      <c r="J85" s="92">
        <v>28</v>
      </c>
      <c r="K85" s="27">
        <f t="shared" si="17"/>
        <v>1.3618677042801556E-3</v>
      </c>
      <c r="L85" s="28">
        <f t="shared" si="18"/>
        <v>6.1277128641859573</v>
      </c>
      <c r="M85" s="29">
        <v>3.3416666666666668</v>
      </c>
      <c r="N85" s="26">
        <f t="shared" si="19"/>
        <v>17.540687160940323</v>
      </c>
      <c r="O85" s="86">
        <f t="shared" si="20"/>
        <v>229.92275728664771</v>
      </c>
      <c r="R85" s="94"/>
      <c r="S85" s="95"/>
      <c r="T85" s="10"/>
    </row>
    <row r="86" spans="1:20" ht="16.5" customHeight="1" x14ac:dyDescent="0.2">
      <c r="A86" s="32">
        <v>81</v>
      </c>
      <c r="B86" s="32" t="s">
        <v>84</v>
      </c>
      <c r="C86" s="84">
        <v>1750</v>
      </c>
      <c r="D86" s="84">
        <v>35011</v>
      </c>
      <c r="E86" s="26">
        <f t="shared" si="14"/>
        <v>80.007906477664193</v>
      </c>
      <c r="F86" s="85">
        <v>36854.35</v>
      </c>
      <c r="G86" s="26">
        <f t="shared" si="15"/>
        <v>95.782074314245108</v>
      </c>
      <c r="H86" s="85">
        <v>18.255044322630052</v>
      </c>
      <c r="I86" s="26">
        <f t="shared" si="16"/>
        <v>31.652177827761847</v>
      </c>
      <c r="J86" s="92">
        <v>0</v>
      </c>
      <c r="K86" s="27">
        <f t="shared" si="17"/>
        <v>0</v>
      </c>
      <c r="L86" s="28">
        <f t="shared" si="18"/>
        <v>0</v>
      </c>
      <c r="M86" s="29">
        <v>3.5666666666666669</v>
      </c>
      <c r="N86" s="26">
        <f t="shared" si="19"/>
        <v>22.423146473779386</v>
      </c>
      <c r="O86" s="86">
        <f t="shared" si="20"/>
        <v>229.86530509345053</v>
      </c>
      <c r="R86" s="94"/>
      <c r="S86" s="95"/>
      <c r="T86" s="10"/>
    </row>
    <row r="87" spans="1:20" ht="16.5" customHeight="1" x14ac:dyDescent="0.2">
      <c r="A87" s="32">
        <v>82</v>
      </c>
      <c r="B87" s="32" t="s">
        <v>115</v>
      </c>
      <c r="C87" s="84">
        <v>4407</v>
      </c>
      <c r="D87" s="84">
        <v>43369</v>
      </c>
      <c r="E87" s="26">
        <f t="shared" si="14"/>
        <v>70.567572146608683</v>
      </c>
      <c r="F87" s="85">
        <v>54128.89</v>
      </c>
      <c r="G87" s="26">
        <f t="shared" si="15"/>
        <v>93.206219137376436</v>
      </c>
      <c r="H87" s="85">
        <v>23.613359696799108</v>
      </c>
      <c r="I87" s="26">
        <f t="shared" si="16"/>
        <v>46.709892940755751</v>
      </c>
      <c r="J87" s="92">
        <v>4.5</v>
      </c>
      <c r="K87" s="27">
        <f t="shared" si="17"/>
        <v>1.0211027910142954E-3</v>
      </c>
      <c r="L87" s="28">
        <f t="shared" si="18"/>
        <v>4.5944438571305781</v>
      </c>
      <c r="M87" s="29">
        <v>3.2083333333333339</v>
      </c>
      <c r="N87" s="26">
        <f t="shared" si="19"/>
        <v>14.647377938517186</v>
      </c>
      <c r="O87" s="86">
        <f t="shared" si="20"/>
        <v>229.72550602038868</v>
      </c>
      <c r="R87" s="94"/>
      <c r="S87" s="95"/>
      <c r="T87" s="10"/>
    </row>
    <row r="88" spans="1:20" ht="16.5" customHeight="1" x14ac:dyDescent="0.2">
      <c r="A88" s="32">
        <v>83</v>
      </c>
      <c r="B88" s="32" t="s">
        <v>103</v>
      </c>
      <c r="C88" s="84">
        <v>9552</v>
      </c>
      <c r="D88" s="84">
        <v>43632</v>
      </c>
      <c r="E88" s="26">
        <f t="shared" si="14"/>
        <v>70.270514485796582</v>
      </c>
      <c r="F88" s="85">
        <v>47596.59</v>
      </c>
      <c r="G88" s="26">
        <f t="shared" si="15"/>
        <v>94.180268737068189</v>
      </c>
      <c r="H88" s="85">
        <v>25.699330780154273</v>
      </c>
      <c r="I88" s="26">
        <f t="shared" si="16"/>
        <v>52.571802162919866</v>
      </c>
      <c r="J88" s="92">
        <v>5</v>
      </c>
      <c r="K88" s="27">
        <f t="shared" si="17"/>
        <v>5.2345058626465657E-4</v>
      </c>
      <c r="L88" s="28">
        <f t="shared" si="18"/>
        <v>2.355261734409833</v>
      </c>
      <c r="M88" s="29">
        <v>3.0083333333333333</v>
      </c>
      <c r="N88" s="26">
        <f t="shared" si="19"/>
        <v>10.307414104882454</v>
      </c>
      <c r="O88" s="86">
        <f t="shared" si="20"/>
        <v>229.68526122507689</v>
      </c>
      <c r="R88" s="94"/>
      <c r="S88" s="95"/>
      <c r="T88" s="10"/>
    </row>
    <row r="89" spans="1:20" ht="16.5" customHeight="1" x14ac:dyDescent="0.2">
      <c r="A89" s="32">
        <v>84</v>
      </c>
      <c r="B89" s="32" t="s">
        <v>167</v>
      </c>
      <c r="C89" s="84">
        <v>5908</v>
      </c>
      <c r="D89" s="84">
        <v>36630</v>
      </c>
      <c r="E89" s="26">
        <f t="shared" si="14"/>
        <v>78.179251143615517</v>
      </c>
      <c r="F89" s="85">
        <v>36064.129999999997</v>
      </c>
      <c r="G89" s="26">
        <f t="shared" si="15"/>
        <v>95.899906237865949</v>
      </c>
      <c r="H89" s="85">
        <v>19.609205961793464</v>
      </c>
      <c r="I89" s="26">
        <f t="shared" si="16"/>
        <v>35.457586572040846</v>
      </c>
      <c r="J89" s="92">
        <v>9</v>
      </c>
      <c r="K89" s="27">
        <f t="shared" si="17"/>
        <v>1.5233581584292485E-3</v>
      </c>
      <c r="L89" s="28">
        <f t="shared" si="18"/>
        <v>6.854337873518773</v>
      </c>
      <c r="M89" s="29">
        <v>3.1166666666666671</v>
      </c>
      <c r="N89" s="26">
        <f t="shared" si="19"/>
        <v>12.658227848101273</v>
      </c>
      <c r="O89" s="86">
        <f t="shared" si="20"/>
        <v>229.04930967514235</v>
      </c>
      <c r="P89" s="59"/>
      <c r="R89" s="94"/>
      <c r="S89" s="95"/>
      <c r="T89" s="10"/>
    </row>
    <row r="90" spans="1:20" ht="16.5" customHeight="1" x14ac:dyDescent="0.2">
      <c r="A90" s="32">
        <v>85</v>
      </c>
      <c r="B90" s="32" t="s">
        <v>148</v>
      </c>
      <c r="C90" s="84">
        <v>19675</v>
      </c>
      <c r="D90" s="84">
        <v>42350</v>
      </c>
      <c r="E90" s="26">
        <f t="shared" si="14"/>
        <v>71.718529395154462</v>
      </c>
      <c r="F90" s="85">
        <v>64796.38</v>
      </c>
      <c r="G90" s="26">
        <f t="shared" si="15"/>
        <v>91.615559742643228</v>
      </c>
      <c r="H90" s="85">
        <v>18.86787057481985</v>
      </c>
      <c r="I90" s="26">
        <f t="shared" si="16"/>
        <v>33.374316685754827</v>
      </c>
      <c r="J90" s="92">
        <v>10.5</v>
      </c>
      <c r="K90" s="27">
        <f t="shared" si="17"/>
        <v>5.3367217280813218E-4</v>
      </c>
      <c r="L90" s="28">
        <f t="shared" si="18"/>
        <v>2.401253681467534</v>
      </c>
      <c r="M90" s="29">
        <v>3.8833333333333333</v>
      </c>
      <c r="N90" s="26">
        <f t="shared" si="19"/>
        <v>29.294755877034355</v>
      </c>
      <c r="O90" s="86">
        <f t="shared" si="20"/>
        <v>228.4044153820544</v>
      </c>
      <c r="R90" s="94"/>
      <c r="S90" s="95"/>
      <c r="T90" s="10"/>
    </row>
    <row r="91" spans="1:20" ht="16.5" customHeight="1" x14ac:dyDescent="0.2">
      <c r="A91" s="32">
        <v>86</v>
      </c>
      <c r="B91" s="32" t="s">
        <v>173</v>
      </c>
      <c r="C91" s="84">
        <v>7838</v>
      </c>
      <c r="D91" s="84">
        <v>35502</v>
      </c>
      <c r="E91" s="26">
        <f t="shared" si="14"/>
        <v>79.453323544360984</v>
      </c>
      <c r="F91" s="85">
        <v>41618.720000000001</v>
      </c>
      <c r="G91" s="26">
        <f t="shared" si="15"/>
        <v>95.071645722281573</v>
      </c>
      <c r="H91" s="85">
        <v>16.425984097313606</v>
      </c>
      <c r="I91" s="26">
        <f t="shared" si="16"/>
        <v>26.512228818770474</v>
      </c>
      <c r="J91" s="92">
        <v>3</v>
      </c>
      <c r="K91" s="27">
        <f t="shared" si="17"/>
        <v>3.8275070170961978E-4</v>
      </c>
      <c r="L91" s="28">
        <f t="shared" si="18"/>
        <v>1.7221837270030158</v>
      </c>
      <c r="M91" s="29">
        <v>3.7000000000000006</v>
      </c>
      <c r="N91" s="26">
        <f t="shared" si="19"/>
        <v>25.316455696202546</v>
      </c>
      <c r="O91" s="86">
        <f t="shared" si="20"/>
        <v>228.0758375086186</v>
      </c>
      <c r="R91" s="94"/>
      <c r="S91" s="95"/>
      <c r="T91" s="10"/>
    </row>
    <row r="92" spans="1:20" ht="16.5" customHeight="1" x14ac:dyDescent="0.2">
      <c r="A92" s="32">
        <v>87</v>
      </c>
      <c r="B92" s="32" t="s">
        <v>61</v>
      </c>
      <c r="C92" s="84">
        <v>19529</v>
      </c>
      <c r="D92" s="84">
        <v>43569</v>
      </c>
      <c r="E92" s="26">
        <f t="shared" si="14"/>
        <v>70.341672784774389</v>
      </c>
      <c r="F92" s="85">
        <v>59527.51</v>
      </c>
      <c r="G92" s="26">
        <f t="shared" si="15"/>
        <v>92.401215746551173</v>
      </c>
      <c r="H92" s="85">
        <v>21.509014464631523</v>
      </c>
      <c r="I92" s="26">
        <f t="shared" si="16"/>
        <v>40.79634944943404</v>
      </c>
      <c r="J92" s="92">
        <v>18.5</v>
      </c>
      <c r="K92" s="27">
        <f t="shared" si="17"/>
        <v>9.4730913001177741E-4</v>
      </c>
      <c r="L92" s="28">
        <f t="shared" si="18"/>
        <v>4.2624098685138048</v>
      </c>
      <c r="M92" s="29">
        <v>3.4583333333333335</v>
      </c>
      <c r="N92" s="26">
        <f t="shared" si="19"/>
        <v>20.072332730560579</v>
      </c>
      <c r="O92" s="86">
        <f t="shared" si="20"/>
        <v>227.87398057983398</v>
      </c>
      <c r="R92" s="94"/>
      <c r="S92" s="95"/>
      <c r="T92" s="10"/>
    </row>
    <row r="93" spans="1:20" ht="16.5" customHeight="1" x14ac:dyDescent="0.2">
      <c r="A93" s="32">
        <v>88</v>
      </c>
      <c r="B93" s="32" t="s">
        <v>147</v>
      </c>
      <c r="C93" s="84">
        <v>11432</v>
      </c>
      <c r="D93" s="84">
        <v>33792</v>
      </c>
      <c r="E93" s="26">
        <f t="shared" si="14"/>
        <v>81.384763088044281</v>
      </c>
      <c r="F93" s="85">
        <v>34727.47</v>
      </c>
      <c r="G93" s="26">
        <f t="shared" si="15"/>
        <v>96.099219364624361</v>
      </c>
      <c r="H93" s="85">
        <v>16.227916044623012</v>
      </c>
      <c r="I93" s="26">
        <f t="shared" si="16"/>
        <v>25.95562621102215</v>
      </c>
      <c r="J93" s="92">
        <v>12.5</v>
      </c>
      <c r="K93" s="27">
        <f t="shared" si="17"/>
        <v>1.0934219734079775E-3</v>
      </c>
      <c r="L93" s="28">
        <f t="shared" si="18"/>
        <v>4.9198434410170417</v>
      </c>
      <c r="M93" s="29">
        <v>3.4166666666666661</v>
      </c>
      <c r="N93" s="26">
        <f t="shared" si="19"/>
        <v>19.168173598553327</v>
      </c>
      <c r="O93" s="86">
        <f t="shared" si="20"/>
        <v>227.52762570326115</v>
      </c>
      <c r="R93" s="94"/>
      <c r="S93" s="95"/>
      <c r="T93" s="10"/>
    </row>
    <row r="94" spans="1:20" ht="16.5" customHeight="1" x14ac:dyDescent="0.2">
      <c r="A94" s="32">
        <v>89</v>
      </c>
      <c r="B94" s="32" t="s">
        <v>121</v>
      </c>
      <c r="C94" s="84">
        <v>27276</v>
      </c>
      <c r="D94" s="84">
        <v>39331</v>
      </c>
      <c r="E94" s="26">
        <f t="shared" si="14"/>
        <v>75.128480262043254</v>
      </c>
      <c r="F94" s="85">
        <v>56549.78</v>
      </c>
      <c r="G94" s="26">
        <f t="shared" si="15"/>
        <v>92.84523343013737</v>
      </c>
      <c r="H94" s="85">
        <v>18.665960602281228</v>
      </c>
      <c r="I94" s="26">
        <f t="shared" si="16"/>
        <v>32.806917674562719</v>
      </c>
      <c r="J94" s="92">
        <v>41.5</v>
      </c>
      <c r="K94" s="27">
        <f t="shared" si="17"/>
        <v>1.5214840885760376E-3</v>
      </c>
      <c r="L94" s="28">
        <f t="shared" si="18"/>
        <v>6.8459055111741707</v>
      </c>
      <c r="M94" s="29">
        <v>3.4249999999999994</v>
      </c>
      <c r="N94" s="26">
        <f t="shared" si="19"/>
        <v>19.349005424954775</v>
      </c>
      <c r="O94" s="86">
        <f t="shared" si="20"/>
        <v>226.97554230287233</v>
      </c>
      <c r="R94" s="94"/>
      <c r="S94" s="95"/>
      <c r="T94" s="10"/>
    </row>
    <row r="95" spans="1:20" ht="16.5" customHeight="1" x14ac:dyDescent="0.2">
      <c r="A95" s="65">
        <v>90</v>
      </c>
      <c r="B95" s="65" t="s">
        <v>163</v>
      </c>
      <c r="C95" s="66">
        <v>63053</v>
      </c>
      <c r="D95" s="66">
        <v>49600</v>
      </c>
      <c r="E95" s="67">
        <f t="shared" si="14"/>
        <v>63.529677528660983</v>
      </c>
      <c r="F95" s="68">
        <v>69291.67</v>
      </c>
      <c r="G95" s="67">
        <f t="shared" si="15"/>
        <v>90.945254425220824</v>
      </c>
      <c r="H95" s="68">
        <v>24.57357245630747</v>
      </c>
      <c r="I95" s="67">
        <f t="shared" si="16"/>
        <v>49.408242920348137</v>
      </c>
      <c r="J95" s="93">
        <v>128</v>
      </c>
      <c r="K95" s="69">
        <f t="shared" si="17"/>
        <v>2.030038221813395E-3</v>
      </c>
      <c r="L95" s="70">
        <f t="shared" si="18"/>
        <v>9.1341407740998495</v>
      </c>
      <c r="M95" s="71">
        <v>3.1666666666666674</v>
      </c>
      <c r="N95" s="67">
        <f t="shared" si="19"/>
        <v>13.743218806509958</v>
      </c>
      <c r="O95" s="72">
        <f t="shared" si="20"/>
        <v>226.76053445483976</v>
      </c>
      <c r="R95" s="94"/>
      <c r="S95" s="95"/>
      <c r="T95" s="10"/>
    </row>
    <row r="96" spans="1:20" ht="16.5" customHeight="1" x14ac:dyDescent="0.2">
      <c r="A96" s="32">
        <v>91</v>
      </c>
      <c r="B96" s="32" t="s">
        <v>40</v>
      </c>
      <c r="C96" s="84">
        <v>12858</v>
      </c>
      <c r="D96" s="84">
        <v>42259</v>
      </c>
      <c r="E96" s="26">
        <f t="shared" si="14"/>
        <v>71.821313604789069</v>
      </c>
      <c r="F96" s="85">
        <v>51229.39</v>
      </c>
      <c r="G96" s="26">
        <f t="shared" si="15"/>
        <v>93.638571725944971</v>
      </c>
      <c r="H96" s="85">
        <v>19.296733291144168</v>
      </c>
      <c r="I96" s="26">
        <f t="shared" si="16"/>
        <v>34.579488862840009</v>
      </c>
      <c r="J96" s="92">
        <v>27.5</v>
      </c>
      <c r="K96" s="27">
        <f t="shared" si="17"/>
        <v>2.1387463058018356E-3</v>
      </c>
      <c r="L96" s="28">
        <f t="shared" si="18"/>
        <v>9.6232719302344858</v>
      </c>
      <c r="M96" s="29">
        <v>3.2999999999999994</v>
      </c>
      <c r="N96" s="26">
        <f t="shared" si="19"/>
        <v>16.636528028933075</v>
      </c>
      <c r="O96" s="86">
        <f t="shared" si="20"/>
        <v>226.29917415274161</v>
      </c>
      <c r="R96" s="94"/>
      <c r="S96" s="95"/>
      <c r="T96" s="10"/>
    </row>
    <row r="97" spans="1:20" ht="16.5" customHeight="1" x14ac:dyDescent="0.2">
      <c r="A97" s="32">
        <v>92</v>
      </c>
      <c r="B97" s="32" t="s">
        <v>89</v>
      </c>
      <c r="C97" s="84">
        <v>15916</v>
      </c>
      <c r="D97" s="84">
        <v>43323</v>
      </c>
      <c r="E97" s="26">
        <f t="shared" si="14"/>
        <v>70.619528999830578</v>
      </c>
      <c r="F97" s="85">
        <v>48383.040000000001</v>
      </c>
      <c r="G97" s="26">
        <f t="shared" si="15"/>
        <v>94.062998968735812</v>
      </c>
      <c r="H97" s="85">
        <v>21.476256108883895</v>
      </c>
      <c r="I97" s="26">
        <f t="shared" si="16"/>
        <v>40.704293279915568</v>
      </c>
      <c r="J97" s="92">
        <v>24.5</v>
      </c>
      <c r="K97" s="27">
        <f t="shared" si="17"/>
        <v>1.5393314903242021E-3</v>
      </c>
      <c r="L97" s="28">
        <f t="shared" si="18"/>
        <v>6.926209752871662</v>
      </c>
      <c r="M97" s="29">
        <v>3.1750000000000003</v>
      </c>
      <c r="N97" s="26">
        <f t="shared" si="19"/>
        <v>13.924050632911394</v>
      </c>
      <c r="O97" s="86">
        <f t="shared" si="20"/>
        <v>226.237081634265</v>
      </c>
      <c r="R97" s="94"/>
      <c r="S97" s="95"/>
      <c r="T97" s="10"/>
    </row>
    <row r="98" spans="1:20" ht="16.5" customHeight="1" x14ac:dyDescent="0.2">
      <c r="A98" s="32">
        <v>93</v>
      </c>
      <c r="B98" s="87" t="s">
        <v>124</v>
      </c>
      <c r="C98" s="84">
        <v>14263</v>
      </c>
      <c r="D98" s="84">
        <v>41661</v>
      </c>
      <c r="E98" s="26">
        <f t="shared" si="14"/>
        <v>72.496752696673639</v>
      </c>
      <c r="F98" s="85">
        <v>51558.77</v>
      </c>
      <c r="G98" s="26">
        <f t="shared" si="15"/>
        <v>93.589456949044575</v>
      </c>
      <c r="H98" s="85">
        <v>21.121729161299285</v>
      </c>
      <c r="I98" s="26">
        <f t="shared" si="16"/>
        <v>39.708016389917056</v>
      </c>
      <c r="J98" s="92">
        <v>16.5</v>
      </c>
      <c r="K98" s="27">
        <f t="shared" si="17"/>
        <v>1.156839374605623E-3</v>
      </c>
      <c r="L98" s="28">
        <f t="shared" si="18"/>
        <v>5.2051895314711505</v>
      </c>
      <c r="M98" s="29">
        <v>3.2333333333333329</v>
      </c>
      <c r="N98" s="26">
        <f t="shared" si="19"/>
        <v>15.189873417721506</v>
      </c>
      <c r="O98" s="86">
        <f t="shared" si="20"/>
        <v>226.18928898482793</v>
      </c>
      <c r="R98" s="94"/>
      <c r="S98" s="95"/>
      <c r="T98" s="10"/>
    </row>
    <row r="99" spans="1:20" ht="16.5" customHeight="1" x14ac:dyDescent="0.2">
      <c r="A99" s="32">
        <v>94</v>
      </c>
      <c r="B99" s="32" t="s">
        <v>74</v>
      </c>
      <c r="C99" s="84">
        <v>13047</v>
      </c>
      <c r="D99" s="84">
        <v>36954</v>
      </c>
      <c r="E99" s="26">
        <f t="shared" si="14"/>
        <v>77.81329417744395</v>
      </c>
      <c r="F99" s="85">
        <v>57167.4</v>
      </c>
      <c r="G99" s="26">
        <f t="shared" si="15"/>
        <v>92.753138377282838</v>
      </c>
      <c r="H99" s="85">
        <v>18.828491851563964</v>
      </c>
      <c r="I99" s="26">
        <f t="shared" si="16"/>
        <v>33.263656234681157</v>
      </c>
      <c r="J99" s="92">
        <v>16.5</v>
      </c>
      <c r="K99" s="27">
        <f t="shared" si="17"/>
        <v>1.2646585421936078E-3</v>
      </c>
      <c r="L99" s="28">
        <f t="shared" si="18"/>
        <v>5.6903210153577843</v>
      </c>
      <c r="M99" s="29">
        <v>3.2999999999999994</v>
      </c>
      <c r="N99" s="26">
        <f t="shared" si="19"/>
        <v>16.636528028933075</v>
      </c>
      <c r="O99" s="86">
        <f t="shared" si="20"/>
        <v>226.15693783369881</v>
      </c>
      <c r="R99" s="94"/>
      <c r="S99" s="95"/>
      <c r="T99" s="10"/>
    </row>
    <row r="100" spans="1:20" ht="16.5" customHeight="1" x14ac:dyDescent="0.2">
      <c r="A100" s="32">
        <v>95</v>
      </c>
      <c r="B100" s="32" t="s">
        <v>113</v>
      </c>
      <c r="C100" s="84">
        <v>6430</v>
      </c>
      <c r="D100" s="84">
        <v>44991</v>
      </c>
      <c r="E100" s="26">
        <f t="shared" si="14"/>
        <v>68.735528322132495</v>
      </c>
      <c r="F100" s="85">
        <v>55365.34</v>
      </c>
      <c r="G100" s="26">
        <f t="shared" si="15"/>
        <v>93.021848605168969</v>
      </c>
      <c r="H100" s="85">
        <v>22.750437923969734</v>
      </c>
      <c r="I100" s="26">
        <f t="shared" si="16"/>
        <v>44.284946047427482</v>
      </c>
      <c r="J100" s="92">
        <v>8.5</v>
      </c>
      <c r="K100" s="27">
        <f t="shared" si="17"/>
        <v>1.3219284603421461E-3</v>
      </c>
      <c r="L100" s="28">
        <f t="shared" si="18"/>
        <v>5.9480065549052314</v>
      </c>
      <c r="M100" s="29">
        <v>3.1833333333333336</v>
      </c>
      <c r="N100" s="26">
        <f t="shared" si="19"/>
        <v>14.10488245931284</v>
      </c>
      <c r="O100" s="86">
        <f t="shared" si="20"/>
        <v>226.09521198894703</v>
      </c>
      <c r="R100" s="94"/>
      <c r="S100" s="95"/>
      <c r="T100" s="10"/>
    </row>
    <row r="101" spans="1:20" ht="16.5" customHeight="1" x14ac:dyDescent="0.2">
      <c r="A101" s="32">
        <v>96</v>
      </c>
      <c r="B101" s="32" t="s">
        <v>155</v>
      </c>
      <c r="C101" s="84">
        <v>36628</v>
      </c>
      <c r="D101" s="84">
        <v>46037</v>
      </c>
      <c r="E101" s="26">
        <f t="shared" si="14"/>
        <v>67.554074659739086</v>
      </c>
      <c r="F101" s="85">
        <v>80281.25</v>
      </c>
      <c r="G101" s="26">
        <f t="shared" si="15"/>
        <v>89.306567285961989</v>
      </c>
      <c r="H101" s="85">
        <v>21.656885336921242</v>
      </c>
      <c r="I101" s="26">
        <f t="shared" si="16"/>
        <v>41.211890027575869</v>
      </c>
      <c r="J101" s="92">
        <v>16.5</v>
      </c>
      <c r="K101" s="27">
        <f t="shared" si="17"/>
        <v>4.5047504641258052E-4</v>
      </c>
      <c r="L101" s="28">
        <f t="shared" si="18"/>
        <v>2.0269088753787541</v>
      </c>
      <c r="M101" s="29">
        <v>3.6749999999999994</v>
      </c>
      <c r="N101" s="26">
        <f t="shared" si="19"/>
        <v>24.773960216998177</v>
      </c>
      <c r="O101" s="86">
        <f t="shared" si="20"/>
        <v>224.87340106565387</v>
      </c>
      <c r="P101" s="59"/>
      <c r="R101" s="94"/>
      <c r="S101" s="95"/>
      <c r="T101" s="10"/>
    </row>
    <row r="102" spans="1:20" ht="16.5" customHeight="1" x14ac:dyDescent="0.2">
      <c r="A102" s="32">
        <v>97</v>
      </c>
      <c r="B102" s="32" t="s">
        <v>65</v>
      </c>
      <c r="C102" s="84">
        <v>28145</v>
      </c>
      <c r="D102" s="84">
        <v>44043</v>
      </c>
      <c r="E102" s="26">
        <f t="shared" ref="E102:E133" si="21">SUM(100-(((D102-$D$2)/$D$3)*100))</f>
        <v>69.806291297227091</v>
      </c>
      <c r="F102" s="85">
        <v>73648</v>
      </c>
      <c r="G102" s="26">
        <f t="shared" ref="G102:G133" si="22">SUM(100-(((F102-$F$2)/$F$3)*100))</f>
        <v>90.295669823683056</v>
      </c>
      <c r="H102" s="85">
        <v>18.938468225569853</v>
      </c>
      <c r="I102" s="26">
        <f t="shared" ref="I102:I133" si="23">SUM((H102-$H$2)/$H$3)*100</f>
        <v>33.5727072690648</v>
      </c>
      <c r="J102" s="92">
        <v>41.5</v>
      </c>
      <c r="K102" s="27">
        <f t="shared" ref="K102:K133" si="24">SUM(J102/C102)</f>
        <v>1.4745070172321904E-3</v>
      </c>
      <c r="L102" s="28">
        <f t="shared" ref="L102:L133" si="25">SUM((K102-$K$2)/$K$3)*100</f>
        <v>6.6345325536609225</v>
      </c>
      <c r="M102" s="29">
        <v>3.6583333333333337</v>
      </c>
      <c r="N102" s="26">
        <f t="shared" ref="N102:N133" si="26">SUM((M102-$M$2)/$M$3)*100</f>
        <v>24.412296564195302</v>
      </c>
      <c r="O102" s="86">
        <f t="shared" ref="O102:O133" si="27">SUM(E102+G102+I102+L102+N102)</f>
        <v>224.7214975078312</v>
      </c>
      <c r="R102" s="94"/>
      <c r="S102" s="95"/>
      <c r="T102" s="10"/>
    </row>
    <row r="103" spans="1:20" ht="16.5" customHeight="1" x14ac:dyDescent="0.2">
      <c r="A103" s="32">
        <v>98</v>
      </c>
      <c r="B103" s="32" t="s">
        <v>144</v>
      </c>
      <c r="C103" s="84">
        <v>41296</v>
      </c>
      <c r="D103" s="84">
        <v>42417</v>
      </c>
      <c r="E103" s="26">
        <f t="shared" si="21"/>
        <v>71.642853108939974</v>
      </c>
      <c r="F103" s="85">
        <v>64934.239999999998</v>
      </c>
      <c r="G103" s="26">
        <f t="shared" si="22"/>
        <v>91.595003050848064</v>
      </c>
      <c r="H103" s="85">
        <v>15.227193036845154</v>
      </c>
      <c r="I103" s="26">
        <f t="shared" si="23"/>
        <v>23.143436015801672</v>
      </c>
      <c r="J103" s="92">
        <v>54</v>
      </c>
      <c r="K103" s="27">
        <f t="shared" si="24"/>
        <v>1.3076327005036806E-3</v>
      </c>
      <c r="L103" s="28">
        <f t="shared" si="25"/>
        <v>5.8836828976291518</v>
      </c>
      <c r="M103" s="29">
        <v>4.0250000000000004</v>
      </c>
      <c r="N103" s="26">
        <f t="shared" si="26"/>
        <v>32.368896925858962</v>
      </c>
      <c r="O103" s="86">
        <f t="shared" si="27"/>
        <v>224.63387199907783</v>
      </c>
      <c r="R103" s="94"/>
      <c r="S103" s="95"/>
      <c r="T103" s="10"/>
    </row>
    <row r="104" spans="1:20" ht="16.5" customHeight="1" x14ac:dyDescent="0.2">
      <c r="A104" s="32">
        <v>99</v>
      </c>
      <c r="B104" s="87" t="s">
        <v>127</v>
      </c>
      <c r="C104" s="84">
        <v>5256</v>
      </c>
      <c r="D104" s="84">
        <v>33841</v>
      </c>
      <c r="E104" s="26">
        <f t="shared" si="21"/>
        <v>81.329417744394874</v>
      </c>
      <c r="F104" s="85">
        <v>43690.400000000001</v>
      </c>
      <c r="G104" s="26">
        <f t="shared" si="22"/>
        <v>94.762731698937657</v>
      </c>
      <c r="H104" s="85">
        <v>19.338526633402061</v>
      </c>
      <c r="I104" s="26">
        <f t="shared" si="23"/>
        <v>34.696934775854558</v>
      </c>
      <c r="J104" s="92">
        <v>4</v>
      </c>
      <c r="K104" s="27">
        <f t="shared" si="24"/>
        <v>7.6103500761035003E-4</v>
      </c>
      <c r="L104" s="28">
        <f t="shared" si="25"/>
        <v>3.4242709417173103</v>
      </c>
      <c r="M104" s="29">
        <v>3.0083333333333333</v>
      </c>
      <c r="N104" s="26">
        <f t="shared" si="26"/>
        <v>10.307414104882454</v>
      </c>
      <c r="O104" s="86">
        <f t="shared" si="27"/>
        <v>224.52076926578684</v>
      </c>
      <c r="Q104" s="96"/>
      <c r="R104" s="94"/>
      <c r="S104" s="95"/>
      <c r="T104" s="10"/>
    </row>
    <row r="105" spans="1:20" ht="16.5" customHeight="1" x14ac:dyDescent="0.2">
      <c r="A105" s="32">
        <v>100</v>
      </c>
      <c r="B105" s="32" t="s">
        <v>60</v>
      </c>
      <c r="C105" s="84">
        <v>5510</v>
      </c>
      <c r="D105" s="84">
        <v>42397</v>
      </c>
      <c r="E105" s="26">
        <f t="shared" si="21"/>
        <v>71.665443045123396</v>
      </c>
      <c r="F105" s="85">
        <v>60340.800000000003</v>
      </c>
      <c r="G105" s="26">
        <f t="shared" si="22"/>
        <v>92.279943790435667</v>
      </c>
      <c r="H105" s="85">
        <v>23.379646050250571</v>
      </c>
      <c r="I105" s="26">
        <f t="shared" si="23"/>
        <v>46.053120566977256</v>
      </c>
      <c r="J105" s="92">
        <v>0</v>
      </c>
      <c r="K105" s="27">
        <f t="shared" si="24"/>
        <v>0</v>
      </c>
      <c r="L105" s="28">
        <f t="shared" si="25"/>
        <v>0</v>
      </c>
      <c r="M105" s="29">
        <v>3.1999999999999997</v>
      </c>
      <c r="N105" s="26">
        <f t="shared" si="26"/>
        <v>14.466546112115722</v>
      </c>
      <c r="O105" s="86">
        <f t="shared" si="27"/>
        <v>224.46505351465208</v>
      </c>
      <c r="Q105" s="96"/>
      <c r="R105" s="94"/>
      <c r="S105" s="95"/>
      <c r="T105" s="10"/>
    </row>
    <row r="106" spans="1:20" ht="16.5" customHeight="1" x14ac:dyDescent="0.2">
      <c r="A106" s="32">
        <v>101</v>
      </c>
      <c r="B106" s="32" t="s">
        <v>114</v>
      </c>
      <c r="C106" s="84">
        <v>7634</v>
      </c>
      <c r="D106" s="84">
        <v>44074</v>
      </c>
      <c r="E106" s="26">
        <f t="shared" si="21"/>
        <v>69.771276896142766</v>
      </c>
      <c r="F106" s="85">
        <v>74476.17</v>
      </c>
      <c r="G106" s="26">
        <f t="shared" si="22"/>
        <v>90.17217906897541</v>
      </c>
      <c r="H106" s="85">
        <v>20.867717356263125</v>
      </c>
      <c r="I106" s="26">
        <f t="shared" si="23"/>
        <v>38.994202974975053</v>
      </c>
      <c r="J106" s="92">
        <v>2.5</v>
      </c>
      <c r="K106" s="27">
        <f t="shared" si="24"/>
        <v>3.2748231595493841E-4</v>
      </c>
      <c r="L106" s="28">
        <f t="shared" si="25"/>
        <v>1.4735040664843286</v>
      </c>
      <c r="M106" s="29">
        <v>3.6333333333333333</v>
      </c>
      <c r="N106" s="26">
        <f t="shared" si="26"/>
        <v>23.869801084990954</v>
      </c>
      <c r="O106" s="86">
        <f t="shared" si="27"/>
        <v>224.28096409156853</v>
      </c>
      <c r="Q106" s="96"/>
      <c r="R106" s="94"/>
      <c r="S106" s="58"/>
      <c r="T106" s="10"/>
    </row>
    <row r="107" spans="1:20" ht="16.5" customHeight="1" x14ac:dyDescent="0.2">
      <c r="A107" s="32">
        <v>102</v>
      </c>
      <c r="B107" s="32" t="s">
        <v>153</v>
      </c>
      <c r="C107" s="84">
        <v>15662</v>
      </c>
      <c r="D107" s="84">
        <v>41104</v>
      </c>
      <c r="E107" s="26">
        <f t="shared" si="21"/>
        <v>73.125882419382165</v>
      </c>
      <c r="F107" s="85">
        <v>49455.33</v>
      </c>
      <c r="G107" s="26">
        <f t="shared" si="22"/>
        <v>93.903106795189984</v>
      </c>
      <c r="H107" s="85">
        <v>19.113070008219026</v>
      </c>
      <c r="I107" s="26">
        <f t="shared" si="23"/>
        <v>34.063365940263274</v>
      </c>
      <c r="J107" s="92">
        <v>14</v>
      </c>
      <c r="K107" s="27">
        <f t="shared" si="24"/>
        <v>8.9388328438258209E-4</v>
      </c>
      <c r="L107" s="28">
        <f t="shared" si="25"/>
        <v>4.0220207025815125</v>
      </c>
      <c r="M107" s="29">
        <v>3.3083333333333331</v>
      </c>
      <c r="N107" s="26">
        <f t="shared" si="26"/>
        <v>16.81735985533453</v>
      </c>
      <c r="O107" s="86">
        <f t="shared" si="27"/>
        <v>221.93173571275148</v>
      </c>
      <c r="Q107" s="96"/>
      <c r="R107" s="94"/>
      <c r="S107" s="58"/>
      <c r="T107" s="10"/>
    </row>
    <row r="108" spans="1:20" ht="16.5" customHeight="1" x14ac:dyDescent="0.2">
      <c r="A108" s="32">
        <v>103</v>
      </c>
      <c r="B108" s="32" t="s">
        <v>119</v>
      </c>
      <c r="C108" s="84">
        <v>14126</v>
      </c>
      <c r="D108" s="84">
        <v>43622</v>
      </c>
      <c r="E108" s="26">
        <f t="shared" si="21"/>
        <v>70.281809453888286</v>
      </c>
      <c r="F108" s="85">
        <v>65812.149999999994</v>
      </c>
      <c r="G108" s="26">
        <f t="shared" si="22"/>
        <v>91.464095425040099</v>
      </c>
      <c r="H108" s="85">
        <v>18.918797344598627</v>
      </c>
      <c r="I108" s="26">
        <f t="shared" si="23"/>
        <v>33.517428977101204</v>
      </c>
      <c r="J108" s="92">
        <v>13</v>
      </c>
      <c r="K108" s="27">
        <f t="shared" si="24"/>
        <v>9.2028882910944354E-4</v>
      </c>
      <c r="L108" s="28">
        <f t="shared" si="25"/>
        <v>4.1408322402955609</v>
      </c>
      <c r="M108" s="29">
        <v>3.5666666666666664</v>
      </c>
      <c r="N108" s="26">
        <f t="shared" si="26"/>
        <v>22.423146473779376</v>
      </c>
      <c r="O108" s="86">
        <f t="shared" si="27"/>
        <v>221.82731257010454</v>
      </c>
      <c r="R108" s="94"/>
      <c r="S108" s="58"/>
      <c r="T108" s="10"/>
    </row>
    <row r="109" spans="1:20" ht="16.5" customHeight="1" x14ac:dyDescent="0.2">
      <c r="A109" s="32">
        <v>104</v>
      </c>
      <c r="B109" s="32" t="s">
        <v>87</v>
      </c>
      <c r="C109" s="84">
        <v>19343</v>
      </c>
      <c r="D109" s="84">
        <v>41161</v>
      </c>
      <c r="E109" s="26">
        <f t="shared" si="21"/>
        <v>73.061501101259395</v>
      </c>
      <c r="F109" s="85">
        <v>61668.94</v>
      </c>
      <c r="G109" s="26">
        <f t="shared" si="22"/>
        <v>92.081901104806619</v>
      </c>
      <c r="H109" s="85">
        <v>16.852837840941181</v>
      </c>
      <c r="I109" s="26">
        <f t="shared" si="23"/>
        <v>27.711755464298633</v>
      </c>
      <c r="J109" s="92">
        <v>15.5</v>
      </c>
      <c r="K109" s="27">
        <f t="shared" si="24"/>
        <v>8.01323476192938E-4</v>
      </c>
      <c r="L109" s="28">
        <f t="shared" si="25"/>
        <v>3.6055485844986022</v>
      </c>
      <c r="M109" s="29">
        <v>3.6833333333333331</v>
      </c>
      <c r="N109" s="26">
        <f t="shared" si="26"/>
        <v>24.954792043399632</v>
      </c>
      <c r="O109" s="86">
        <f t="shared" si="27"/>
        <v>221.41549829826286</v>
      </c>
      <c r="R109" s="94"/>
      <c r="S109" s="58"/>
      <c r="T109" s="10"/>
    </row>
    <row r="110" spans="1:20" ht="16.5" customHeight="1" x14ac:dyDescent="0.2">
      <c r="A110" s="32">
        <v>105</v>
      </c>
      <c r="B110" s="32" t="s">
        <v>76</v>
      </c>
      <c r="C110" s="84">
        <v>5434</v>
      </c>
      <c r="D110" s="84">
        <v>39947</v>
      </c>
      <c r="E110" s="26">
        <f t="shared" si="21"/>
        <v>74.432710227593603</v>
      </c>
      <c r="F110" s="85">
        <v>50893.22</v>
      </c>
      <c r="G110" s="26">
        <f t="shared" si="22"/>
        <v>93.688698978815836</v>
      </c>
      <c r="H110" s="85">
        <v>17.45750784594043</v>
      </c>
      <c r="I110" s="26">
        <f t="shared" si="23"/>
        <v>29.410973975501559</v>
      </c>
      <c r="J110" s="92">
        <v>8.5</v>
      </c>
      <c r="K110" s="27">
        <f t="shared" si="24"/>
        <v>1.5642252484357748E-3</v>
      </c>
      <c r="L110" s="28">
        <f t="shared" si="25"/>
        <v>7.0382190187781815</v>
      </c>
      <c r="M110" s="29">
        <v>3.2916666666666665</v>
      </c>
      <c r="N110" s="26">
        <f t="shared" si="26"/>
        <v>16.455696202531637</v>
      </c>
      <c r="O110" s="86">
        <f t="shared" si="27"/>
        <v>221.02629840322084</v>
      </c>
      <c r="R110" s="94"/>
      <c r="S110" s="58"/>
      <c r="T110" s="10"/>
    </row>
    <row r="111" spans="1:20" ht="16.5" customHeight="1" x14ac:dyDescent="0.2">
      <c r="A111" s="32">
        <v>106</v>
      </c>
      <c r="B111" s="32" t="s">
        <v>128</v>
      </c>
      <c r="C111" s="84">
        <v>88485</v>
      </c>
      <c r="D111" s="84">
        <v>43570</v>
      </c>
      <c r="E111" s="26">
        <f t="shared" si="21"/>
        <v>70.340543287965204</v>
      </c>
      <c r="F111" s="85">
        <v>83533.490000000005</v>
      </c>
      <c r="G111" s="26">
        <f t="shared" si="22"/>
        <v>88.821616645283882</v>
      </c>
      <c r="H111" s="85">
        <v>16.573996867991934</v>
      </c>
      <c r="I111" s="26">
        <f t="shared" si="23"/>
        <v>26.928168153865091</v>
      </c>
      <c r="J111" s="92">
        <v>215</v>
      </c>
      <c r="K111" s="27">
        <f t="shared" si="24"/>
        <v>2.4297903599480139E-3</v>
      </c>
      <c r="L111" s="28">
        <f t="shared" si="25"/>
        <v>10.932822328581764</v>
      </c>
      <c r="M111" s="29">
        <v>3.6083333333333329</v>
      </c>
      <c r="N111" s="26">
        <f t="shared" si="26"/>
        <v>23.327305605786609</v>
      </c>
      <c r="O111" s="86">
        <f t="shared" si="27"/>
        <v>220.35045602148259</v>
      </c>
      <c r="R111" s="94"/>
      <c r="S111" s="58"/>
      <c r="T111" s="10"/>
    </row>
    <row r="112" spans="1:20" ht="16.5" customHeight="1" x14ac:dyDescent="0.2">
      <c r="A112" s="32">
        <v>107</v>
      </c>
      <c r="B112" s="32" t="s">
        <v>160</v>
      </c>
      <c r="C112" s="84">
        <v>19281</v>
      </c>
      <c r="D112" s="84">
        <v>39135</v>
      </c>
      <c r="E112" s="26">
        <f t="shared" si="21"/>
        <v>75.349861636640881</v>
      </c>
      <c r="F112" s="85">
        <v>88976.85</v>
      </c>
      <c r="G112" s="26">
        <f t="shared" si="22"/>
        <v>88.009941947401344</v>
      </c>
      <c r="H112" s="85">
        <v>17.574040454051584</v>
      </c>
      <c r="I112" s="26">
        <f t="shared" si="23"/>
        <v>29.738449066417427</v>
      </c>
      <c r="J112" s="92">
        <v>20</v>
      </c>
      <c r="K112" s="27">
        <f t="shared" si="24"/>
        <v>1.0372905969607386E-3</v>
      </c>
      <c r="L112" s="28">
        <f t="shared" si="25"/>
        <v>4.6672807607660873</v>
      </c>
      <c r="M112" s="29">
        <v>3.5500000000000003</v>
      </c>
      <c r="N112" s="26">
        <f t="shared" si="26"/>
        <v>22.061482820976494</v>
      </c>
      <c r="O112" s="86">
        <f t="shared" si="27"/>
        <v>219.82701623220223</v>
      </c>
      <c r="R112" s="94"/>
      <c r="S112" s="58"/>
      <c r="T112" s="10"/>
    </row>
    <row r="113" spans="1:20" ht="16.5" customHeight="1" x14ac:dyDescent="0.2">
      <c r="A113" s="32">
        <v>108</v>
      </c>
      <c r="B113" s="32" t="s">
        <v>63</v>
      </c>
      <c r="C113" s="84">
        <v>4947</v>
      </c>
      <c r="D113" s="84">
        <v>49199</v>
      </c>
      <c r="E113" s="26">
        <f t="shared" si="21"/>
        <v>63.982605749138763</v>
      </c>
      <c r="F113" s="85">
        <v>57814.22</v>
      </c>
      <c r="G113" s="26">
        <f t="shared" si="22"/>
        <v>92.656689230416859</v>
      </c>
      <c r="H113" s="85">
        <v>25.715705052093401</v>
      </c>
      <c r="I113" s="26">
        <f t="shared" si="23"/>
        <v>52.617816461225388</v>
      </c>
      <c r="J113" s="92">
        <v>3.5</v>
      </c>
      <c r="K113" s="27">
        <f t="shared" si="24"/>
        <v>7.0749949464321809E-4</v>
      </c>
      <c r="L113" s="28">
        <f t="shared" si="25"/>
        <v>3.1833883284733999</v>
      </c>
      <c r="M113" s="29">
        <v>2.8499999999999996</v>
      </c>
      <c r="N113" s="26">
        <f t="shared" si="26"/>
        <v>6.8716094032549595</v>
      </c>
      <c r="O113" s="86">
        <f t="shared" si="27"/>
        <v>219.31210917250934</v>
      </c>
      <c r="R113" s="94"/>
      <c r="S113" s="58"/>
      <c r="T113" s="10"/>
    </row>
    <row r="114" spans="1:20" ht="16.5" customHeight="1" x14ac:dyDescent="0.2">
      <c r="A114" s="32">
        <v>109</v>
      </c>
      <c r="B114" s="32" t="s">
        <v>122</v>
      </c>
      <c r="C114" s="84">
        <v>28022</v>
      </c>
      <c r="D114" s="84">
        <v>48744</v>
      </c>
      <c r="E114" s="26">
        <f t="shared" si="21"/>
        <v>64.496526797311802</v>
      </c>
      <c r="F114" s="85">
        <v>74914.070000000007</v>
      </c>
      <c r="G114" s="26">
        <f t="shared" si="22"/>
        <v>90.106882570084508</v>
      </c>
      <c r="H114" s="85">
        <v>22.117711544469568</v>
      </c>
      <c r="I114" s="26">
        <f t="shared" si="23"/>
        <v>42.50688467893869</v>
      </c>
      <c r="J114" s="92">
        <v>12</v>
      </c>
      <c r="K114" s="27">
        <f t="shared" si="24"/>
        <v>4.2823495824709159E-4</v>
      </c>
      <c r="L114" s="28">
        <f t="shared" si="25"/>
        <v>1.9268397762114964</v>
      </c>
      <c r="M114" s="29">
        <v>3.4</v>
      </c>
      <c r="N114" s="26">
        <f t="shared" si="26"/>
        <v>18.806509945750445</v>
      </c>
      <c r="O114" s="86">
        <f t="shared" si="27"/>
        <v>217.84364376829691</v>
      </c>
      <c r="R114" s="94"/>
      <c r="S114" s="58"/>
      <c r="T114" s="10"/>
    </row>
    <row r="115" spans="1:20" ht="16.5" customHeight="1" x14ac:dyDescent="0.2">
      <c r="A115" s="32">
        <v>110</v>
      </c>
      <c r="B115" s="32" t="s">
        <v>85</v>
      </c>
      <c r="C115" s="84">
        <v>5199</v>
      </c>
      <c r="D115" s="84">
        <v>38544</v>
      </c>
      <c r="E115" s="26">
        <f t="shared" si="21"/>
        <v>76.017394250861244</v>
      </c>
      <c r="F115" s="85">
        <v>62703.01</v>
      </c>
      <c r="G115" s="26">
        <f t="shared" si="22"/>
        <v>91.927708022805902</v>
      </c>
      <c r="H115" s="85">
        <v>19.869399004270615</v>
      </c>
      <c r="I115" s="26">
        <f t="shared" si="23"/>
        <v>36.188770243478181</v>
      </c>
      <c r="J115" s="92">
        <v>2</v>
      </c>
      <c r="K115" s="27">
        <f t="shared" si="24"/>
        <v>3.8468936333910367E-4</v>
      </c>
      <c r="L115" s="28">
        <f t="shared" si="25"/>
        <v>1.7309067195293502</v>
      </c>
      <c r="M115" s="29">
        <v>3.0833333333333335</v>
      </c>
      <c r="N115" s="26">
        <f t="shared" si="26"/>
        <v>11.934900542495477</v>
      </c>
      <c r="O115" s="86">
        <f t="shared" si="27"/>
        <v>217.79967977917016</v>
      </c>
      <c r="R115" s="94"/>
      <c r="S115" s="58"/>
      <c r="T115" s="10"/>
    </row>
    <row r="116" spans="1:20" ht="16.5" customHeight="1" x14ac:dyDescent="0.2">
      <c r="A116" s="32">
        <v>111</v>
      </c>
      <c r="B116" s="32" t="s">
        <v>154</v>
      </c>
      <c r="C116" s="84">
        <v>14849</v>
      </c>
      <c r="D116" s="84">
        <v>45901</v>
      </c>
      <c r="E116" s="26">
        <f t="shared" si="21"/>
        <v>67.707686225786404</v>
      </c>
      <c r="F116" s="85">
        <v>52388.86</v>
      </c>
      <c r="G116" s="26">
        <f t="shared" si="22"/>
        <v>93.465679897744394</v>
      </c>
      <c r="H116" s="85">
        <v>23.402800215135777</v>
      </c>
      <c r="I116" s="26">
        <f t="shared" si="23"/>
        <v>46.11818743859169</v>
      </c>
      <c r="J116" s="92">
        <v>7</v>
      </c>
      <c r="K116" s="27">
        <f t="shared" si="24"/>
        <v>4.7141221631086266E-4</v>
      </c>
      <c r="L116" s="28">
        <f t="shared" si="25"/>
        <v>2.1211155042033685</v>
      </c>
      <c r="M116" s="29">
        <v>2.8916666666666671</v>
      </c>
      <c r="N116" s="26">
        <f t="shared" si="26"/>
        <v>7.775768535262209</v>
      </c>
      <c r="O116" s="86">
        <f t="shared" si="27"/>
        <v>217.18843760158808</v>
      </c>
      <c r="R116" s="94"/>
      <c r="S116" s="58"/>
      <c r="T116" s="10"/>
    </row>
    <row r="117" spans="1:20" ht="16.5" customHeight="1" x14ac:dyDescent="0.2">
      <c r="A117" s="32">
        <v>112</v>
      </c>
      <c r="B117" s="32" t="s">
        <v>132</v>
      </c>
      <c r="C117" s="84">
        <v>13013</v>
      </c>
      <c r="D117" s="84">
        <v>39438</v>
      </c>
      <c r="E117" s="26">
        <f t="shared" si="21"/>
        <v>75.007624103461907</v>
      </c>
      <c r="F117" s="85">
        <v>60741.73</v>
      </c>
      <c r="G117" s="26">
        <f t="shared" si="22"/>
        <v>92.220159992079132</v>
      </c>
      <c r="H117" s="85">
        <v>17.035931048535652</v>
      </c>
      <c r="I117" s="26">
        <f t="shared" si="23"/>
        <v>28.226276384879817</v>
      </c>
      <c r="J117" s="92">
        <v>11</v>
      </c>
      <c r="K117" s="27">
        <f t="shared" si="24"/>
        <v>8.4530853761622987E-4</v>
      </c>
      <c r="L117" s="28">
        <f t="shared" si="25"/>
        <v>3.8034590172582803</v>
      </c>
      <c r="M117" s="29">
        <v>3.3416666666666668</v>
      </c>
      <c r="N117" s="26">
        <f t="shared" si="26"/>
        <v>17.540687160940323</v>
      </c>
      <c r="O117" s="86">
        <f t="shared" si="27"/>
        <v>216.79820665861945</v>
      </c>
      <c r="R117" s="94"/>
      <c r="S117" s="58"/>
      <c r="T117" s="10"/>
    </row>
    <row r="118" spans="1:20" ht="16.5" customHeight="1" x14ac:dyDescent="0.2">
      <c r="A118" s="32">
        <v>113</v>
      </c>
      <c r="B118" s="32" t="s">
        <v>133</v>
      </c>
      <c r="C118" s="84">
        <v>4163</v>
      </c>
      <c r="D118" s="84">
        <v>40380</v>
      </c>
      <c r="E118" s="26">
        <f t="shared" si="21"/>
        <v>73.943638109222348</v>
      </c>
      <c r="F118" s="85">
        <v>43050.879999999997</v>
      </c>
      <c r="G118" s="26">
        <f t="shared" si="22"/>
        <v>94.858092322300777</v>
      </c>
      <c r="H118" s="85">
        <v>18.788401160726679</v>
      </c>
      <c r="I118" s="26">
        <f t="shared" si="23"/>
        <v>33.150995041907564</v>
      </c>
      <c r="J118" s="92">
        <v>4</v>
      </c>
      <c r="K118" s="27">
        <f t="shared" si="24"/>
        <v>9.6084554407878929E-4</v>
      </c>
      <c r="L118" s="28">
        <f t="shared" si="25"/>
        <v>4.3233168555527701</v>
      </c>
      <c r="M118" s="29">
        <v>3.0083333333333329</v>
      </c>
      <c r="N118" s="26">
        <f t="shared" si="26"/>
        <v>10.307414104882444</v>
      </c>
      <c r="O118" s="86">
        <f t="shared" si="27"/>
        <v>216.5834564338659</v>
      </c>
      <c r="R118" s="94"/>
      <c r="S118" s="58"/>
      <c r="T118" s="10"/>
    </row>
    <row r="119" spans="1:20" ht="16.5" customHeight="1" x14ac:dyDescent="0.2">
      <c r="A119" s="32">
        <v>114</v>
      </c>
      <c r="B119" s="32" t="s">
        <v>138</v>
      </c>
      <c r="C119" s="84">
        <v>20021</v>
      </c>
      <c r="D119" s="84">
        <v>42252</v>
      </c>
      <c r="E119" s="26">
        <f t="shared" si="21"/>
        <v>71.829220082453261</v>
      </c>
      <c r="F119" s="85">
        <v>63670.63</v>
      </c>
      <c r="G119" s="26">
        <f t="shared" si="22"/>
        <v>91.783423486937423</v>
      </c>
      <c r="H119" s="85">
        <v>18.807596104329193</v>
      </c>
      <c r="I119" s="26">
        <f t="shared" si="23"/>
        <v>33.204935874462883</v>
      </c>
      <c r="J119" s="92">
        <v>11.5</v>
      </c>
      <c r="K119" s="27">
        <f t="shared" si="24"/>
        <v>5.7439688327256383E-4</v>
      </c>
      <c r="L119" s="28">
        <f t="shared" si="25"/>
        <v>2.5844941911138446</v>
      </c>
      <c r="M119" s="29">
        <v>3.3250000000000006</v>
      </c>
      <c r="N119" s="26">
        <f t="shared" si="26"/>
        <v>17.179023508137441</v>
      </c>
      <c r="O119" s="86">
        <f t="shared" si="27"/>
        <v>216.58109714310484</v>
      </c>
      <c r="R119" s="94"/>
      <c r="S119" s="58"/>
      <c r="T119" s="10"/>
    </row>
    <row r="120" spans="1:20" ht="16.5" customHeight="1" x14ac:dyDescent="0.2">
      <c r="A120" s="32">
        <v>115</v>
      </c>
      <c r="B120" s="32" t="s">
        <v>100</v>
      </c>
      <c r="C120" s="84">
        <v>8292</v>
      </c>
      <c r="D120" s="84">
        <v>46119</v>
      </c>
      <c r="E120" s="26">
        <f t="shared" si="21"/>
        <v>67.461455921387028</v>
      </c>
      <c r="F120" s="85">
        <v>66763.070000000007</v>
      </c>
      <c r="G120" s="26">
        <f t="shared" si="22"/>
        <v>91.322301073075408</v>
      </c>
      <c r="H120" s="85">
        <v>22.46624387539627</v>
      </c>
      <c r="I120" s="26">
        <f t="shared" si="23"/>
        <v>43.486315746408444</v>
      </c>
      <c r="J120" s="92">
        <v>3.5</v>
      </c>
      <c r="K120" s="27">
        <f t="shared" si="24"/>
        <v>4.220935841775205E-4</v>
      </c>
      <c r="L120" s="28">
        <f t="shared" si="25"/>
        <v>1.8992067126094925</v>
      </c>
      <c r="M120" s="29">
        <v>3.0916666666666663</v>
      </c>
      <c r="N120" s="26">
        <f t="shared" si="26"/>
        <v>12.115732368896914</v>
      </c>
      <c r="O120" s="86">
        <f t="shared" si="27"/>
        <v>216.2850118223773</v>
      </c>
      <c r="R120" s="94"/>
      <c r="S120" s="58"/>
      <c r="T120" s="10"/>
    </row>
    <row r="121" spans="1:20" ht="16.5" customHeight="1" x14ac:dyDescent="0.2">
      <c r="A121" s="32">
        <v>116</v>
      </c>
      <c r="B121" s="32" t="s">
        <v>101</v>
      </c>
      <c r="C121" s="84">
        <v>2127</v>
      </c>
      <c r="D121" s="84">
        <v>36787</v>
      </c>
      <c r="E121" s="26">
        <f t="shared" si="21"/>
        <v>78.001920144575593</v>
      </c>
      <c r="F121" s="85">
        <v>45794.46</v>
      </c>
      <c r="G121" s="26">
        <f t="shared" si="22"/>
        <v>94.448989402850913</v>
      </c>
      <c r="H121" s="85">
        <v>17.86051807217968</v>
      </c>
      <c r="I121" s="26">
        <f t="shared" si="23"/>
        <v>30.54349655966821</v>
      </c>
      <c r="J121" s="92">
        <v>1</v>
      </c>
      <c r="K121" s="27">
        <f t="shared" si="24"/>
        <v>4.7014574518100609E-4</v>
      </c>
      <c r="L121" s="28">
        <f t="shared" si="25"/>
        <v>2.1154170274642903</v>
      </c>
      <c r="M121" s="29">
        <v>3.0416666666666674</v>
      </c>
      <c r="N121" s="26">
        <f t="shared" si="26"/>
        <v>11.030741410488258</v>
      </c>
      <c r="O121" s="86">
        <f t="shared" si="27"/>
        <v>216.14056454504725</v>
      </c>
      <c r="R121" s="94"/>
      <c r="S121" s="58"/>
      <c r="T121" s="10"/>
    </row>
    <row r="122" spans="1:20" ht="16.5" customHeight="1" x14ac:dyDescent="0.2">
      <c r="A122" s="32">
        <v>117</v>
      </c>
      <c r="B122" s="32" t="s">
        <v>62</v>
      </c>
      <c r="C122" s="84">
        <v>3473</v>
      </c>
      <c r="D122" s="84">
        <v>43516</v>
      </c>
      <c r="E122" s="26">
        <f t="shared" si="21"/>
        <v>70.401536115660477</v>
      </c>
      <c r="F122" s="85">
        <v>61325.22</v>
      </c>
      <c r="G122" s="26">
        <f t="shared" si="22"/>
        <v>92.133154159382499</v>
      </c>
      <c r="H122" s="85">
        <v>16.269794457573184</v>
      </c>
      <c r="I122" s="26">
        <f t="shared" si="23"/>
        <v>26.073311186159653</v>
      </c>
      <c r="J122" s="92">
        <v>1.5</v>
      </c>
      <c r="K122" s="27">
        <f t="shared" si="24"/>
        <v>4.3190325367117768E-4</v>
      </c>
      <c r="L122" s="28">
        <f t="shared" si="25"/>
        <v>1.9433452421896975</v>
      </c>
      <c r="M122" s="29">
        <v>3.5999999999999996</v>
      </c>
      <c r="N122" s="26">
        <f t="shared" si="26"/>
        <v>23.146473779385161</v>
      </c>
      <c r="O122" s="86">
        <f t="shared" si="27"/>
        <v>213.6978204827775</v>
      </c>
      <c r="R122" s="94"/>
      <c r="S122" s="58"/>
      <c r="T122" s="10"/>
    </row>
    <row r="123" spans="1:20" ht="16.5" customHeight="1" x14ac:dyDescent="0.2">
      <c r="A123" s="32">
        <v>118</v>
      </c>
      <c r="B123" s="32" t="s">
        <v>93</v>
      </c>
      <c r="C123" s="84">
        <v>1975</v>
      </c>
      <c r="D123" s="84">
        <v>39151</v>
      </c>
      <c r="E123" s="26">
        <f t="shared" si="21"/>
        <v>75.331789687694126</v>
      </c>
      <c r="F123" s="85">
        <v>56672.85</v>
      </c>
      <c r="G123" s="26">
        <f t="shared" si="22"/>
        <v>92.826882116781576</v>
      </c>
      <c r="H123" s="85">
        <v>15.728456598252425</v>
      </c>
      <c r="I123" s="26">
        <f t="shared" si="23"/>
        <v>24.552066037950357</v>
      </c>
      <c r="J123" s="92">
        <v>4</v>
      </c>
      <c r="K123" s="27">
        <f t="shared" si="24"/>
        <v>2.0253164556962027E-3</v>
      </c>
      <c r="L123" s="28">
        <f t="shared" si="25"/>
        <v>9.1128952251474349</v>
      </c>
      <c r="M123" s="29">
        <v>3.0583333333333336</v>
      </c>
      <c r="N123" s="26">
        <f t="shared" si="26"/>
        <v>11.39240506329114</v>
      </c>
      <c r="O123" s="86">
        <f t="shared" si="27"/>
        <v>213.21603813086466</v>
      </c>
      <c r="R123" s="94"/>
      <c r="S123" s="58"/>
      <c r="T123" s="10"/>
    </row>
    <row r="124" spans="1:20" ht="16.5" customHeight="1" x14ac:dyDescent="0.2">
      <c r="A124" s="32">
        <v>119</v>
      </c>
      <c r="B124" s="32" t="s">
        <v>83</v>
      </c>
      <c r="C124" s="84">
        <v>7301</v>
      </c>
      <c r="D124" s="84">
        <v>48570</v>
      </c>
      <c r="E124" s="26">
        <f t="shared" si="21"/>
        <v>64.693059242107637</v>
      </c>
      <c r="F124" s="85">
        <v>65767.100000000006</v>
      </c>
      <c r="G124" s="26">
        <f t="shared" si="22"/>
        <v>91.470812957068034</v>
      </c>
      <c r="H124" s="85">
        <v>24.095091764222314</v>
      </c>
      <c r="I124" s="26">
        <f t="shared" si="23"/>
        <v>48.063636370457687</v>
      </c>
      <c r="J124" s="92">
        <v>5</v>
      </c>
      <c r="K124" s="27">
        <f t="shared" si="24"/>
        <v>6.8483769346664835E-4</v>
      </c>
      <c r="L124" s="28">
        <f t="shared" si="25"/>
        <v>3.0814217349791435</v>
      </c>
      <c r="M124" s="29">
        <v>2.8000000000000003</v>
      </c>
      <c r="N124" s="26">
        <f t="shared" si="26"/>
        <v>5.786618444846293</v>
      </c>
      <c r="O124" s="86">
        <f t="shared" si="27"/>
        <v>213.09554874945877</v>
      </c>
      <c r="R124" s="94"/>
      <c r="S124" s="58"/>
      <c r="T124" s="10"/>
    </row>
    <row r="125" spans="1:20" ht="16.5" customHeight="1" x14ac:dyDescent="0.2">
      <c r="A125" s="32">
        <v>120</v>
      </c>
      <c r="B125" s="32" t="s">
        <v>73</v>
      </c>
      <c r="C125" s="84">
        <v>4277</v>
      </c>
      <c r="D125" s="84">
        <v>40730</v>
      </c>
      <c r="E125" s="26">
        <f t="shared" si="21"/>
        <v>73.548314226012309</v>
      </c>
      <c r="F125" s="85">
        <v>54794.64</v>
      </c>
      <c r="G125" s="26">
        <f t="shared" si="22"/>
        <v>93.106947285043447</v>
      </c>
      <c r="H125" s="85">
        <v>18.210570170381487</v>
      </c>
      <c r="I125" s="26">
        <f t="shared" si="23"/>
        <v>31.527198413955944</v>
      </c>
      <c r="J125" s="92">
        <v>2.5</v>
      </c>
      <c r="K125" s="27">
        <f t="shared" si="24"/>
        <v>5.8452186111760578E-4</v>
      </c>
      <c r="L125" s="28">
        <f t="shared" si="25"/>
        <v>2.6300514481041302</v>
      </c>
      <c r="M125" s="29">
        <v>3.0916666666666668</v>
      </c>
      <c r="N125" s="26">
        <f t="shared" si="26"/>
        <v>12.115732368896923</v>
      </c>
      <c r="O125" s="86">
        <f t="shared" si="27"/>
        <v>212.92824374201274</v>
      </c>
      <c r="R125" s="94"/>
      <c r="S125" s="58"/>
      <c r="T125" s="10"/>
    </row>
    <row r="126" spans="1:20" ht="16.5" customHeight="1" x14ac:dyDescent="0.2">
      <c r="A126" s="32">
        <v>121</v>
      </c>
      <c r="B126" s="32" t="s">
        <v>151</v>
      </c>
      <c r="C126" s="84">
        <v>128874</v>
      </c>
      <c r="D126" s="84">
        <v>47819</v>
      </c>
      <c r="E126" s="26">
        <f t="shared" si="21"/>
        <v>65.541311345795449</v>
      </c>
      <c r="F126" s="85">
        <v>112752.68</v>
      </c>
      <c r="G126" s="26">
        <f t="shared" si="22"/>
        <v>84.46466115903597</v>
      </c>
      <c r="H126" s="85">
        <v>15.064637956357197</v>
      </c>
      <c r="I126" s="26">
        <f t="shared" si="23"/>
        <v>22.686630486221013</v>
      </c>
      <c r="J126" s="92">
        <v>470</v>
      </c>
      <c r="K126" s="27">
        <f t="shared" si="24"/>
        <v>3.6469730123997084E-3</v>
      </c>
      <c r="L126" s="28">
        <f t="shared" si="25"/>
        <v>16.409525957026062</v>
      </c>
      <c r="M126" s="29">
        <v>3.6083333333333338</v>
      </c>
      <c r="N126" s="26">
        <f t="shared" si="26"/>
        <v>23.327305605786627</v>
      </c>
      <c r="O126" s="86">
        <f t="shared" si="27"/>
        <v>212.42943455386512</v>
      </c>
      <c r="R126" s="94"/>
      <c r="S126" s="58"/>
      <c r="T126" s="10"/>
    </row>
    <row r="127" spans="1:20" ht="16.5" customHeight="1" x14ac:dyDescent="0.2">
      <c r="A127" s="32">
        <v>122</v>
      </c>
      <c r="B127" s="32" t="s">
        <v>69</v>
      </c>
      <c r="C127" s="84">
        <v>9623</v>
      </c>
      <c r="D127" s="84">
        <v>47339</v>
      </c>
      <c r="E127" s="26">
        <f t="shared" si="21"/>
        <v>66.08346981419777</v>
      </c>
      <c r="F127" s="85">
        <v>60772.23</v>
      </c>
      <c r="G127" s="26">
        <f t="shared" si="22"/>
        <v>92.215612051416485</v>
      </c>
      <c r="H127" s="85">
        <v>21.461392088072039</v>
      </c>
      <c r="I127" s="26">
        <f t="shared" si="23"/>
        <v>40.662523026544989</v>
      </c>
      <c r="J127" s="92">
        <v>6</v>
      </c>
      <c r="K127" s="27">
        <f t="shared" si="24"/>
        <v>6.2350618310298245E-4</v>
      </c>
      <c r="L127" s="28">
        <f t="shared" si="25"/>
        <v>2.8054610936817288</v>
      </c>
      <c r="M127" s="29">
        <v>3.0083333333333333</v>
      </c>
      <c r="N127" s="26">
        <f t="shared" si="26"/>
        <v>10.307414104882454</v>
      </c>
      <c r="O127" s="86">
        <f t="shared" si="27"/>
        <v>212.07448009072345</v>
      </c>
      <c r="R127" s="94"/>
      <c r="S127" s="58"/>
      <c r="T127" s="10"/>
    </row>
    <row r="128" spans="1:20" ht="16.5" customHeight="1" x14ac:dyDescent="0.2">
      <c r="A128" s="32">
        <v>123</v>
      </c>
      <c r="B128" s="32" t="s">
        <v>156</v>
      </c>
      <c r="C128" s="84">
        <v>843</v>
      </c>
      <c r="D128" s="84">
        <v>43276</v>
      </c>
      <c r="E128" s="26">
        <f t="shared" si="21"/>
        <v>70.672615349861644</v>
      </c>
      <c r="F128" s="85">
        <v>57528.62</v>
      </c>
      <c r="G128" s="26">
        <f t="shared" si="22"/>
        <v>92.699275848556255</v>
      </c>
      <c r="H128" s="85">
        <v>22.525005603642999</v>
      </c>
      <c r="I128" s="26">
        <f t="shared" si="23"/>
        <v>43.651445512332984</v>
      </c>
      <c r="J128" s="92">
        <v>0</v>
      </c>
      <c r="K128" s="27">
        <f t="shared" si="24"/>
        <v>0</v>
      </c>
      <c r="L128" s="28">
        <f t="shared" si="25"/>
        <v>0</v>
      </c>
      <c r="M128" s="29">
        <v>2.7416666666666667</v>
      </c>
      <c r="N128" s="26">
        <f t="shared" si="26"/>
        <v>4.5207956600361605</v>
      </c>
      <c r="O128" s="86">
        <f t="shared" si="27"/>
        <v>211.54413237078703</v>
      </c>
      <c r="R128" s="94"/>
      <c r="S128" s="58"/>
      <c r="T128" s="10"/>
    </row>
    <row r="129" spans="1:20" ht="16.5" customHeight="1" x14ac:dyDescent="0.2">
      <c r="A129" s="32">
        <v>124</v>
      </c>
      <c r="B129" s="32" t="s">
        <v>72</v>
      </c>
      <c r="C129" s="84">
        <v>29262</v>
      </c>
      <c r="D129" s="84">
        <v>44280</v>
      </c>
      <c r="E129" s="26">
        <f t="shared" si="21"/>
        <v>69.538600553453435</v>
      </c>
      <c r="F129" s="85">
        <v>59395.1</v>
      </c>
      <c r="G129" s="26">
        <f t="shared" si="22"/>
        <v>92.420959773539394</v>
      </c>
      <c r="H129" s="85">
        <v>20.149132897011917</v>
      </c>
      <c r="I129" s="26">
        <f t="shared" si="23"/>
        <v>36.974866799991624</v>
      </c>
      <c r="J129" s="92">
        <v>19.5</v>
      </c>
      <c r="K129" s="27">
        <f t="shared" si="24"/>
        <v>6.6639327455402908E-4</v>
      </c>
      <c r="L129" s="28">
        <f t="shared" si="25"/>
        <v>2.9984312193159264</v>
      </c>
      <c r="M129" s="29">
        <v>2.9750000000000001</v>
      </c>
      <c r="N129" s="26">
        <f t="shared" si="26"/>
        <v>9.584086799276669</v>
      </c>
      <c r="O129" s="86">
        <f t="shared" si="27"/>
        <v>211.51694514557704</v>
      </c>
      <c r="R129" s="94"/>
      <c r="S129" s="58"/>
      <c r="T129" s="10"/>
    </row>
    <row r="130" spans="1:20" ht="16.5" customHeight="1" x14ac:dyDescent="0.2">
      <c r="A130" s="32">
        <v>125</v>
      </c>
      <c r="B130" s="32" t="s">
        <v>67</v>
      </c>
      <c r="C130" s="84">
        <v>17143</v>
      </c>
      <c r="D130" s="84">
        <v>47633</v>
      </c>
      <c r="E130" s="26">
        <f t="shared" si="21"/>
        <v>65.751397752301358</v>
      </c>
      <c r="F130" s="85">
        <v>82828.52</v>
      </c>
      <c r="G130" s="26">
        <f t="shared" si="22"/>
        <v>88.926736701970611</v>
      </c>
      <c r="H130" s="85">
        <v>18.218059517137242</v>
      </c>
      <c r="I130" s="26">
        <f t="shared" si="23"/>
        <v>31.54824466486798</v>
      </c>
      <c r="J130" s="92">
        <v>17.5</v>
      </c>
      <c r="K130" s="27">
        <f t="shared" si="24"/>
        <v>1.0208248264597796E-3</v>
      </c>
      <c r="L130" s="28">
        <f t="shared" si="25"/>
        <v>4.5931931578364091</v>
      </c>
      <c r="M130" s="29">
        <v>3.4500000000000006</v>
      </c>
      <c r="N130" s="26">
        <f t="shared" si="26"/>
        <v>19.891500904159145</v>
      </c>
      <c r="O130" s="86">
        <f t="shared" si="27"/>
        <v>210.71107318113548</v>
      </c>
      <c r="R130" s="94"/>
      <c r="S130" s="58"/>
      <c r="T130" s="10"/>
    </row>
    <row r="131" spans="1:20" ht="16.5" customHeight="1" x14ac:dyDescent="0.2">
      <c r="A131" s="32">
        <v>126</v>
      </c>
      <c r="B131" s="32" t="s">
        <v>96</v>
      </c>
      <c r="C131" s="84">
        <v>11298</v>
      </c>
      <c r="D131" s="84">
        <v>52984</v>
      </c>
      <c r="E131" s="26">
        <f t="shared" si="21"/>
        <v>59.707460326424581</v>
      </c>
      <c r="F131" s="85">
        <v>61937.36</v>
      </c>
      <c r="G131" s="26">
        <f t="shared" si="22"/>
        <v>92.041876244719163</v>
      </c>
      <c r="H131" s="85">
        <v>24.934718505118479</v>
      </c>
      <c r="I131" s="26">
        <f t="shared" si="23"/>
        <v>50.423120533449229</v>
      </c>
      <c r="J131" s="92">
        <v>3</v>
      </c>
      <c r="K131" s="27">
        <f t="shared" si="24"/>
        <v>2.6553372278279339E-4</v>
      </c>
      <c r="L131" s="28">
        <f t="shared" si="25"/>
        <v>1.1947668660160771</v>
      </c>
      <c r="M131" s="29">
        <v>2.8583333333333338</v>
      </c>
      <c r="N131" s="26">
        <f t="shared" si="26"/>
        <v>7.0524412296564236</v>
      </c>
      <c r="O131" s="86">
        <f t="shared" si="27"/>
        <v>210.41966520026546</v>
      </c>
      <c r="R131" s="94"/>
      <c r="S131" s="58"/>
      <c r="T131" s="10"/>
    </row>
    <row r="132" spans="1:20" ht="16.5" customHeight="1" x14ac:dyDescent="0.2">
      <c r="A132" s="32">
        <v>127</v>
      </c>
      <c r="B132" s="32" t="s">
        <v>109</v>
      </c>
      <c r="C132" s="84">
        <v>8212</v>
      </c>
      <c r="D132" s="84">
        <v>45766</v>
      </c>
      <c r="E132" s="26">
        <f t="shared" si="21"/>
        <v>67.860168295024565</v>
      </c>
      <c r="F132" s="85">
        <v>77242.490000000005</v>
      </c>
      <c r="G132" s="26">
        <f t="shared" si="22"/>
        <v>89.759685324257731</v>
      </c>
      <c r="H132" s="85">
        <v>18.430964763368713</v>
      </c>
      <c r="I132" s="26">
        <f t="shared" si="23"/>
        <v>32.146542137105229</v>
      </c>
      <c r="J132" s="92">
        <v>14.5</v>
      </c>
      <c r="K132" s="27">
        <f t="shared" si="24"/>
        <v>1.7657087189478812E-3</v>
      </c>
      <c r="L132" s="28">
        <f t="shared" si="25"/>
        <v>7.944792285988787</v>
      </c>
      <c r="M132" s="29">
        <v>3.1166666666666667</v>
      </c>
      <c r="N132" s="26">
        <f t="shared" si="26"/>
        <v>12.65822784810126</v>
      </c>
      <c r="O132" s="86">
        <f t="shared" si="27"/>
        <v>210.3694158904776</v>
      </c>
      <c r="R132" s="94"/>
      <c r="S132" s="58"/>
      <c r="T132" s="10"/>
    </row>
    <row r="133" spans="1:20" ht="16.5" customHeight="1" x14ac:dyDescent="0.2">
      <c r="A133" s="32">
        <v>128</v>
      </c>
      <c r="B133" s="32" t="s">
        <v>102</v>
      </c>
      <c r="C133" s="84">
        <v>5493</v>
      </c>
      <c r="D133" s="84">
        <v>45301</v>
      </c>
      <c r="E133" s="26">
        <f t="shared" si="21"/>
        <v>68.385384311289329</v>
      </c>
      <c r="F133" s="85">
        <v>60228.46</v>
      </c>
      <c r="G133" s="26">
        <f t="shared" si="22"/>
        <v>92.296695123355065</v>
      </c>
      <c r="H133" s="85">
        <v>19.136818790394681</v>
      </c>
      <c r="I133" s="26">
        <f t="shared" si="23"/>
        <v>34.130103780668385</v>
      </c>
      <c r="J133" s="92">
        <v>4.5</v>
      </c>
      <c r="K133" s="27">
        <f t="shared" si="24"/>
        <v>8.1922446750409611E-4</v>
      </c>
      <c r="L133" s="28">
        <f t="shared" si="25"/>
        <v>3.6860939520070009</v>
      </c>
      <c r="M133" s="29">
        <v>3.0500000000000003</v>
      </c>
      <c r="N133" s="26">
        <f t="shared" si="26"/>
        <v>11.211573236889693</v>
      </c>
      <c r="O133" s="86">
        <f t="shared" si="27"/>
        <v>209.70985040420948</v>
      </c>
      <c r="R133" s="94"/>
      <c r="S133" s="58"/>
      <c r="T133" s="10"/>
    </row>
    <row r="134" spans="1:20" ht="16.5" customHeight="1" x14ac:dyDescent="0.2">
      <c r="A134" s="32">
        <v>129</v>
      </c>
      <c r="B134" s="32" t="s">
        <v>71</v>
      </c>
      <c r="C134" s="84">
        <v>10330</v>
      </c>
      <c r="D134" s="84">
        <v>47497</v>
      </c>
      <c r="E134" s="26">
        <f t="shared" ref="E134:E165" si="28">SUM(100-(((D134-$D$2)/$D$3)*100))</f>
        <v>65.905009318348675</v>
      </c>
      <c r="F134" s="85">
        <v>66769.789999999994</v>
      </c>
      <c r="G134" s="26">
        <f t="shared" ref="G134:G165" si="29">SUM(100-(((F134-$F$2)/$F$3)*100))</f>
        <v>91.321299035001545</v>
      </c>
      <c r="H134" s="85">
        <v>20.932183310570533</v>
      </c>
      <c r="I134" s="26">
        <f t="shared" ref="I134:I165" si="30">SUM((H134-$H$2)/$H$3)*100</f>
        <v>39.175362519843901</v>
      </c>
      <c r="J134" s="92">
        <v>7.5</v>
      </c>
      <c r="K134" s="27">
        <f t="shared" ref="K134:K165" si="31">SUM(J134/C134)</f>
        <v>7.2604065827686353E-4</v>
      </c>
      <c r="L134" s="28">
        <f t="shared" ref="L134:L165" si="32">SUM((K134-$K$2)/$K$3)*100</f>
        <v>3.2668141462366016</v>
      </c>
      <c r="M134" s="29">
        <v>2.9750000000000001</v>
      </c>
      <c r="N134" s="26">
        <f t="shared" ref="N134:N165" si="33">SUM((M134-$M$2)/$M$3)*100</f>
        <v>9.584086799276669</v>
      </c>
      <c r="O134" s="86">
        <f t="shared" ref="O134:O165" si="34">SUM(E134+G134+I134+L134+N134)</f>
        <v>209.25257181870739</v>
      </c>
      <c r="R134" s="94"/>
      <c r="S134" s="58"/>
      <c r="T134" s="10"/>
    </row>
    <row r="135" spans="1:20" ht="16.5" customHeight="1" x14ac:dyDescent="0.2">
      <c r="A135" s="32">
        <v>130</v>
      </c>
      <c r="B135" s="32" t="s">
        <v>70</v>
      </c>
      <c r="C135" s="84">
        <v>1185</v>
      </c>
      <c r="D135" s="84">
        <v>42222</v>
      </c>
      <c r="E135" s="26">
        <f t="shared" si="28"/>
        <v>71.863104986728416</v>
      </c>
      <c r="F135" s="85">
        <v>81527.48</v>
      </c>
      <c r="G135" s="26">
        <f t="shared" si="29"/>
        <v>89.120738430486284</v>
      </c>
      <c r="H135" s="85">
        <v>16.722321512736475</v>
      </c>
      <c r="I135" s="26">
        <f t="shared" si="30"/>
        <v>27.344983904495614</v>
      </c>
      <c r="J135" s="92">
        <v>4.5</v>
      </c>
      <c r="K135" s="27">
        <f t="shared" si="31"/>
        <v>3.7974683544303796E-3</v>
      </c>
      <c r="L135" s="28">
        <f t="shared" si="32"/>
        <v>17.08667854715144</v>
      </c>
      <c r="M135" s="29">
        <v>2.6666666666666665</v>
      </c>
      <c r="N135" s="26">
        <f t="shared" si="33"/>
        <v>2.8933092224231367</v>
      </c>
      <c r="O135" s="86">
        <f t="shared" si="34"/>
        <v>208.30881509128491</v>
      </c>
      <c r="Q135" s="96"/>
      <c r="R135" s="94"/>
      <c r="S135" s="58"/>
      <c r="T135" s="10"/>
    </row>
    <row r="136" spans="1:20" ht="16.5" customHeight="1" x14ac:dyDescent="0.2">
      <c r="A136" s="32">
        <v>131</v>
      </c>
      <c r="B136" s="32" t="s">
        <v>82</v>
      </c>
      <c r="C136" s="84">
        <v>4516</v>
      </c>
      <c r="D136" s="84">
        <v>43294</v>
      </c>
      <c r="E136" s="26">
        <f t="shared" si="28"/>
        <v>70.652284407296548</v>
      </c>
      <c r="F136" s="85">
        <v>63965.81</v>
      </c>
      <c r="G136" s="26">
        <f t="shared" si="29"/>
        <v>91.739408368091532</v>
      </c>
      <c r="H136" s="85">
        <v>18.628424877164818</v>
      </c>
      <c r="I136" s="26">
        <f t="shared" si="30"/>
        <v>32.701436340244996</v>
      </c>
      <c r="J136" s="92">
        <v>5</v>
      </c>
      <c r="K136" s="27">
        <f t="shared" si="31"/>
        <v>1.1071744906997344E-3</v>
      </c>
      <c r="L136" s="28">
        <f t="shared" si="32"/>
        <v>4.9817227827906843</v>
      </c>
      <c r="M136" s="29">
        <v>2.8333333333333335</v>
      </c>
      <c r="N136" s="26">
        <f t="shared" si="33"/>
        <v>6.5099457504520775</v>
      </c>
      <c r="O136" s="86">
        <f t="shared" si="34"/>
        <v>206.58479764887585</v>
      </c>
      <c r="R136" s="94"/>
      <c r="S136" s="58"/>
      <c r="T136" s="10"/>
    </row>
    <row r="137" spans="1:20" ht="16.5" customHeight="1" x14ac:dyDescent="0.2">
      <c r="A137" s="32">
        <v>132</v>
      </c>
      <c r="B137" s="32" t="s">
        <v>131</v>
      </c>
      <c r="C137" s="84">
        <v>13944</v>
      </c>
      <c r="D137" s="84">
        <v>49776</v>
      </c>
      <c r="E137" s="26">
        <f t="shared" si="28"/>
        <v>63.330886090246793</v>
      </c>
      <c r="F137" s="85">
        <v>97527.56</v>
      </c>
      <c r="G137" s="26">
        <f t="shared" si="29"/>
        <v>86.734921563680416</v>
      </c>
      <c r="H137" s="85">
        <v>20.858530041751418</v>
      </c>
      <c r="I137" s="26">
        <f t="shared" si="30"/>
        <v>38.968385165661765</v>
      </c>
      <c r="J137" s="92">
        <v>15</v>
      </c>
      <c r="K137" s="27">
        <f t="shared" si="31"/>
        <v>1.0757314974182443E-3</v>
      </c>
      <c r="L137" s="28">
        <f t="shared" si="32"/>
        <v>4.8402452855169376</v>
      </c>
      <c r="M137" s="29">
        <v>3.1083333333333338</v>
      </c>
      <c r="N137" s="26">
        <f t="shared" si="33"/>
        <v>12.477396021699825</v>
      </c>
      <c r="O137" s="86">
        <f t="shared" si="34"/>
        <v>206.35183412680576</v>
      </c>
      <c r="R137" s="94"/>
      <c r="S137" s="58"/>
      <c r="T137" s="10"/>
    </row>
    <row r="138" spans="1:20" ht="16.5" customHeight="1" x14ac:dyDescent="0.2">
      <c r="A138" s="32">
        <v>133</v>
      </c>
      <c r="B138" s="32" t="s">
        <v>172</v>
      </c>
      <c r="C138" s="84">
        <v>9636</v>
      </c>
      <c r="D138" s="84">
        <v>46853</v>
      </c>
      <c r="E138" s="26">
        <f t="shared" si="28"/>
        <v>66.632405263455126</v>
      </c>
      <c r="F138" s="85">
        <v>71145.62</v>
      </c>
      <c r="G138" s="26">
        <f t="shared" si="29"/>
        <v>90.66880673369586</v>
      </c>
      <c r="H138" s="85">
        <v>19.131232429194764</v>
      </c>
      <c r="I138" s="26">
        <f t="shared" si="30"/>
        <v>34.11440522065601</v>
      </c>
      <c r="J138" s="92">
        <v>6.5</v>
      </c>
      <c r="K138" s="27">
        <f t="shared" si="31"/>
        <v>6.7455375674553759E-4</v>
      </c>
      <c r="L138" s="28">
        <f t="shared" si="32"/>
        <v>3.0351492437948888</v>
      </c>
      <c r="M138" s="29">
        <v>3.0500000000000003</v>
      </c>
      <c r="N138" s="26">
        <f t="shared" si="33"/>
        <v>11.211573236889693</v>
      </c>
      <c r="O138" s="86">
        <f t="shared" si="34"/>
        <v>205.66233969849156</v>
      </c>
      <c r="R138" s="94"/>
      <c r="S138" s="58"/>
      <c r="T138" s="10"/>
    </row>
    <row r="139" spans="1:20" ht="16.5" customHeight="1" x14ac:dyDescent="0.2">
      <c r="A139" s="32">
        <v>134</v>
      </c>
      <c r="B139" s="32" t="s">
        <v>171</v>
      </c>
      <c r="C139" s="84">
        <v>8886</v>
      </c>
      <c r="D139" s="84">
        <v>58594</v>
      </c>
      <c r="E139" s="26">
        <f t="shared" si="28"/>
        <v>53.370983226972385</v>
      </c>
      <c r="F139" s="85">
        <v>101981.93</v>
      </c>
      <c r="G139" s="26">
        <f t="shared" si="29"/>
        <v>86.070717942386395</v>
      </c>
      <c r="H139" s="85">
        <v>26.227110376888657</v>
      </c>
      <c r="I139" s="26">
        <f t="shared" si="30"/>
        <v>54.05494644524191</v>
      </c>
      <c r="J139" s="92">
        <v>5</v>
      </c>
      <c r="K139" s="27">
        <f t="shared" si="31"/>
        <v>5.6268287193337837E-4</v>
      </c>
      <c r="L139" s="28">
        <f t="shared" si="32"/>
        <v>2.5317870906012523</v>
      </c>
      <c r="M139" s="29">
        <v>2.9583333333333335</v>
      </c>
      <c r="N139" s="26">
        <f t="shared" si="33"/>
        <v>9.2224231464737763</v>
      </c>
      <c r="O139" s="86">
        <f t="shared" si="34"/>
        <v>205.25085785167573</v>
      </c>
      <c r="R139" s="94"/>
      <c r="S139" s="58"/>
      <c r="T139" s="10"/>
    </row>
    <row r="140" spans="1:20" ht="16.5" customHeight="1" x14ac:dyDescent="0.2">
      <c r="A140" s="32">
        <v>135</v>
      </c>
      <c r="B140" s="32" t="s">
        <v>146</v>
      </c>
      <c r="C140" s="84">
        <v>24348</v>
      </c>
      <c r="D140" s="84">
        <v>53329</v>
      </c>
      <c r="E140" s="26">
        <f t="shared" si="28"/>
        <v>59.3177839272604</v>
      </c>
      <c r="F140" s="85">
        <v>74206.509999999995</v>
      </c>
      <c r="G140" s="26">
        <f t="shared" si="29"/>
        <v>90.212388828945535</v>
      </c>
      <c r="H140" s="85">
        <v>23.536720914623654</v>
      </c>
      <c r="I140" s="26">
        <f t="shared" si="30"/>
        <v>46.494525821050949</v>
      </c>
      <c r="J140" s="92">
        <v>13</v>
      </c>
      <c r="K140" s="27">
        <f t="shared" si="31"/>
        <v>5.3392475768030225E-4</v>
      </c>
      <c r="L140" s="28">
        <f t="shared" si="32"/>
        <v>2.4023901850835836</v>
      </c>
      <c r="M140" s="29">
        <v>2.8416666666666668</v>
      </c>
      <c r="N140" s="26">
        <f t="shared" si="33"/>
        <v>6.690777576853522</v>
      </c>
      <c r="O140" s="86">
        <f t="shared" si="34"/>
        <v>205.11786633919399</v>
      </c>
      <c r="R140" s="94"/>
      <c r="S140" s="58"/>
      <c r="T140" s="10"/>
    </row>
    <row r="141" spans="1:20" ht="16.5" customHeight="1" x14ac:dyDescent="0.2">
      <c r="A141" s="32">
        <v>136</v>
      </c>
      <c r="B141" s="32" t="s">
        <v>117</v>
      </c>
      <c r="C141" s="84">
        <v>2293</v>
      </c>
      <c r="D141" s="84">
        <v>46999</v>
      </c>
      <c r="E141" s="26">
        <f t="shared" si="28"/>
        <v>66.467498729316091</v>
      </c>
      <c r="F141" s="85">
        <v>82089.94</v>
      </c>
      <c r="G141" s="26">
        <f t="shared" si="29"/>
        <v>89.036868440154763</v>
      </c>
      <c r="H141" s="85">
        <v>18.641468499242244</v>
      </c>
      <c r="I141" s="26">
        <f t="shared" si="30"/>
        <v>32.738090984768206</v>
      </c>
      <c r="J141" s="92">
        <v>4.5</v>
      </c>
      <c r="K141" s="27">
        <f t="shared" si="31"/>
        <v>1.9624945486262538E-3</v>
      </c>
      <c r="L141" s="28">
        <f t="shared" si="32"/>
        <v>8.8302285557673166</v>
      </c>
      <c r="M141" s="29">
        <v>2.8416666666666668</v>
      </c>
      <c r="N141" s="26">
        <f t="shared" si="33"/>
        <v>6.690777576853522</v>
      </c>
      <c r="O141" s="86">
        <f t="shared" si="34"/>
        <v>203.76346428685991</v>
      </c>
      <c r="R141" s="94"/>
      <c r="S141" s="58"/>
      <c r="T141" s="10"/>
    </row>
    <row r="142" spans="1:20" ht="16.5" customHeight="1" x14ac:dyDescent="0.2">
      <c r="A142" s="32">
        <v>137</v>
      </c>
      <c r="B142" s="32" t="s">
        <v>152</v>
      </c>
      <c r="C142" s="84">
        <v>18370</v>
      </c>
      <c r="D142" s="84">
        <v>43749</v>
      </c>
      <c r="E142" s="26">
        <f t="shared" si="28"/>
        <v>70.138363359123517</v>
      </c>
      <c r="F142" s="85">
        <v>89869.65</v>
      </c>
      <c r="G142" s="26">
        <f t="shared" si="29"/>
        <v>87.876814031873167</v>
      </c>
      <c r="H142" s="85">
        <v>14.030272785455336</v>
      </c>
      <c r="I142" s="26">
        <f t="shared" si="30"/>
        <v>19.779900482733904</v>
      </c>
      <c r="J142" s="92">
        <v>48</v>
      </c>
      <c r="K142" s="27">
        <f t="shared" si="31"/>
        <v>2.6129559063690802E-3</v>
      </c>
      <c r="L142" s="28">
        <f t="shared" si="32"/>
        <v>11.756974242569092</v>
      </c>
      <c r="M142" s="29">
        <v>3.1666666666666674</v>
      </c>
      <c r="N142" s="26">
        <f t="shared" si="33"/>
        <v>13.743218806509958</v>
      </c>
      <c r="O142" s="86">
        <f t="shared" si="34"/>
        <v>203.29527092280964</v>
      </c>
      <c r="R142" s="94"/>
      <c r="S142" s="58"/>
      <c r="T142" s="10"/>
    </row>
    <row r="143" spans="1:20" ht="16.5" customHeight="1" x14ac:dyDescent="0.2">
      <c r="A143" s="32">
        <v>138</v>
      </c>
      <c r="B143" s="32" t="s">
        <v>104</v>
      </c>
      <c r="C143" s="84">
        <v>2869</v>
      </c>
      <c r="D143" s="84">
        <v>34015</v>
      </c>
      <c r="E143" s="26">
        <f t="shared" si="28"/>
        <v>81.132885299599025</v>
      </c>
      <c r="F143" s="85">
        <v>93931.45</v>
      </c>
      <c r="G143" s="26">
        <f t="shared" si="29"/>
        <v>87.27114762585569</v>
      </c>
      <c r="H143" s="85">
        <v>12.612118670917765</v>
      </c>
      <c r="I143" s="26">
        <f t="shared" si="30"/>
        <v>15.794662744401192</v>
      </c>
      <c r="J143" s="92">
        <v>2</v>
      </c>
      <c r="K143" s="27">
        <f t="shared" si="31"/>
        <v>6.9710700592540956E-4</v>
      </c>
      <c r="L143" s="28">
        <f t="shared" si="32"/>
        <v>3.1366274084465289</v>
      </c>
      <c r="M143" s="29">
        <v>3.2250000000000001</v>
      </c>
      <c r="N143" s="26">
        <f t="shared" si="33"/>
        <v>15.009041591320068</v>
      </c>
      <c r="O143" s="86">
        <f t="shared" si="34"/>
        <v>202.34436466962251</v>
      </c>
      <c r="R143" s="94"/>
      <c r="S143" s="58"/>
      <c r="T143" s="10"/>
    </row>
    <row r="144" spans="1:20" ht="16.5" customHeight="1" x14ac:dyDescent="0.2">
      <c r="A144" s="32">
        <v>139</v>
      </c>
      <c r="B144" s="32" t="s">
        <v>94</v>
      </c>
      <c r="C144" s="84">
        <v>34678</v>
      </c>
      <c r="D144" s="84">
        <v>57709</v>
      </c>
      <c r="E144" s="26">
        <f t="shared" si="28"/>
        <v>54.370587903089174</v>
      </c>
      <c r="F144" s="85">
        <v>92693.74</v>
      </c>
      <c r="G144" s="26">
        <f t="shared" si="29"/>
        <v>87.455706040202003</v>
      </c>
      <c r="H144" s="85">
        <v>23.744554389036857</v>
      </c>
      <c r="I144" s="26">
        <f t="shared" si="30"/>
        <v>47.078570810964031</v>
      </c>
      <c r="J144" s="92">
        <v>36</v>
      </c>
      <c r="K144" s="27">
        <f t="shared" si="31"/>
        <v>1.0381221523732625E-3</v>
      </c>
      <c r="L144" s="28">
        <f t="shared" si="32"/>
        <v>4.6710223377067779</v>
      </c>
      <c r="M144" s="29">
        <v>2.8833333333333329</v>
      </c>
      <c r="N144" s="26">
        <f t="shared" si="33"/>
        <v>7.5949367088607431</v>
      </c>
      <c r="O144" s="86">
        <f t="shared" si="34"/>
        <v>201.17082380082275</v>
      </c>
      <c r="R144" s="94"/>
      <c r="S144" s="58"/>
      <c r="T144" s="10"/>
    </row>
    <row r="145" spans="1:20" ht="16.5" customHeight="1" x14ac:dyDescent="0.2">
      <c r="A145" s="32">
        <v>140</v>
      </c>
      <c r="B145" s="32" t="s">
        <v>129</v>
      </c>
      <c r="C145" s="84">
        <v>7521</v>
      </c>
      <c r="D145" s="84">
        <v>46429</v>
      </c>
      <c r="E145" s="26">
        <f t="shared" si="28"/>
        <v>67.111311910543861</v>
      </c>
      <c r="F145" s="85">
        <v>130384.65</v>
      </c>
      <c r="G145" s="26">
        <f t="shared" si="29"/>
        <v>81.835508590985356</v>
      </c>
      <c r="H145" s="85">
        <v>14.419559086241735</v>
      </c>
      <c r="I145" s="26">
        <f t="shared" si="30"/>
        <v>20.873856662112736</v>
      </c>
      <c r="J145" s="92">
        <v>5</v>
      </c>
      <c r="K145" s="27">
        <f t="shared" si="31"/>
        <v>6.6480521207286261E-4</v>
      </c>
      <c r="L145" s="28">
        <f t="shared" si="32"/>
        <v>2.9912857448587591</v>
      </c>
      <c r="M145" s="29">
        <v>3.6166666666666671</v>
      </c>
      <c r="N145" s="26">
        <f t="shared" si="33"/>
        <v>23.508137432188072</v>
      </c>
      <c r="O145" s="86">
        <f t="shared" si="34"/>
        <v>196.32010034068878</v>
      </c>
      <c r="P145" s="59"/>
      <c r="R145" s="94"/>
      <c r="S145" s="58"/>
      <c r="T145" s="10"/>
    </row>
    <row r="146" spans="1:20" ht="16.5" customHeight="1" x14ac:dyDescent="0.2">
      <c r="A146" s="32">
        <v>141</v>
      </c>
      <c r="B146" s="32" t="s">
        <v>92</v>
      </c>
      <c r="C146" s="84">
        <v>25629</v>
      </c>
      <c r="D146" s="84">
        <v>52341</v>
      </c>
      <c r="E146" s="26">
        <f t="shared" si="28"/>
        <v>60.433726774721862</v>
      </c>
      <c r="F146" s="85">
        <v>98692.09</v>
      </c>
      <c r="G146" s="26">
        <f t="shared" si="29"/>
        <v>86.561275224668265</v>
      </c>
      <c r="H146" s="85">
        <v>17.374049345140172</v>
      </c>
      <c r="I146" s="26">
        <f t="shared" si="30"/>
        <v>29.176442366021078</v>
      </c>
      <c r="J146" s="92">
        <v>21</v>
      </c>
      <c r="K146" s="27">
        <f t="shared" si="31"/>
        <v>8.1938429123258811E-4</v>
      </c>
      <c r="L146" s="28">
        <f t="shared" si="32"/>
        <v>3.6868130775975443</v>
      </c>
      <c r="M146" s="29">
        <v>3.2333333333333329</v>
      </c>
      <c r="N146" s="26">
        <f t="shared" si="33"/>
        <v>15.189873417721506</v>
      </c>
      <c r="O146" s="86">
        <f t="shared" si="34"/>
        <v>195.04813086073028</v>
      </c>
      <c r="R146" s="94"/>
      <c r="S146" s="58"/>
      <c r="T146" s="10"/>
    </row>
    <row r="147" spans="1:20" ht="16.5" customHeight="1" x14ac:dyDescent="0.2">
      <c r="A147" s="32">
        <v>142</v>
      </c>
      <c r="B147" s="32" t="s">
        <v>130</v>
      </c>
      <c r="C147" s="84">
        <v>10160</v>
      </c>
      <c r="D147" s="84">
        <v>44293</v>
      </c>
      <c r="E147" s="26">
        <f t="shared" si="28"/>
        <v>69.523917094934205</v>
      </c>
      <c r="F147" s="85">
        <v>131038.84</v>
      </c>
      <c r="G147" s="26">
        <f t="shared" si="29"/>
        <v>81.737960482719913</v>
      </c>
      <c r="H147" s="85">
        <v>13.057563789185016</v>
      </c>
      <c r="I147" s="26">
        <f t="shared" si="30"/>
        <v>17.046434098076375</v>
      </c>
      <c r="J147" s="92">
        <v>5.5</v>
      </c>
      <c r="K147" s="27">
        <f t="shared" si="31"/>
        <v>5.4133858267716535E-4</v>
      </c>
      <c r="L147" s="28">
        <f t="shared" si="32"/>
        <v>2.4357486314754926</v>
      </c>
      <c r="M147" s="29">
        <v>3.4666666666666668</v>
      </c>
      <c r="N147" s="26">
        <f t="shared" si="33"/>
        <v>20.253164556962027</v>
      </c>
      <c r="O147" s="86">
        <f t="shared" si="34"/>
        <v>190.99722486416798</v>
      </c>
      <c r="R147" s="94"/>
      <c r="S147" s="58"/>
      <c r="T147" s="10"/>
    </row>
    <row r="148" spans="1:20" ht="16.5" customHeight="1" x14ac:dyDescent="0.2">
      <c r="A148" s="32">
        <v>143</v>
      </c>
      <c r="B148" s="32" t="s">
        <v>162</v>
      </c>
      <c r="C148" s="84">
        <v>6902</v>
      </c>
      <c r="D148" s="84">
        <v>48545</v>
      </c>
      <c r="E148" s="26">
        <f t="shared" si="28"/>
        <v>64.721296662336925</v>
      </c>
      <c r="F148" s="85">
        <v>113952.03</v>
      </c>
      <c r="G148" s="26">
        <f t="shared" si="29"/>
        <v>84.285822712027979</v>
      </c>
      <c r="H148" s="85">
        <v>15.154152393395758</v>
      </c>
      <c r="I148" s="26">
        <f t="shared" si="30"/>
        <v>22.938180235965959</v>
      </c>
      <c r="J148" s="92">
        <v>2</v>
      </c>
      <c r="K148" s="27">
        <f t="shared" si="31"/>
        <v>2.8977108084613158E-4</v>
      </c>
      <c r="L148" s="28">
        <f t="shared" si="32"/>
        <v>1.3038226651453335</v>
      </c>
      <c r="M148" s="29">
        <v>3.3416666666666668</v>
      </c>
      <c r="N148" s="26">
        <f t="shared" si="33"/>
        <v>17.540687160940323</v>
      </c>
      <c r="O148" s="86">
        <f t="shared" si="34"/>
        <v>190.78980943641648</v>
      </c>
      <c r="R148" s="94"/>
      <c r="S148" s="58"/>
      <c r="T148" s="10"/>
    </row>
    <row r="149" spans="1:20" ht="16.5" customHeight="1" x14ac:dyDescent="0.2">
      <c r="A149" s="32">
        <v>144</v>
      </c>
      <c r="B149" s="32" t="s">
        <v>88</v>
      </c>
      <c r="C149" s="84">
        <v>7625</v>
      </c>
      <c r="D149" s="84">
        <v>58532</v>
      </c>
      <c r="E149" s="26">
        <f t="shared" si="28"/>
        <v>53.441012029141014</v>
      </c>
      <c r="F149" s="85">
        <v>141642.35</v>
      </c>
      <c r="G149" s="26">
        <f t="shared" si="29"/>
        <v>80.156841325481651</v>
      </c>
      <c r="H149" s="85">
        <v>20.663209949340228</v>
      </c>
      <c r="I149" s="26">
        <f t="shared" si="30"/>
        <v>38.419504761654672</v>
      </c>
      <c r="J149" s="92">
        <v>0.5</v>
      </c>
      <c r="K149" s="27">
        <f t="shared" si="31"/>
        <v>6.5573770491803284E-5</v>
      </c>
      <c r="L149" s="28">
        <f t="shared" si="32"/>
        <v>0.2950486568797735</v>
      </c>
      <c r="M149" s="29">
        <v>3.375</v>
      </c>
      <c r="N149" s="26">
        <f t="shared" si="33"/>
        <v>18.264014466546108</v>
      </c>
      <c r="O149" s="86">
        <f t="shared" si="34"/>
        <v>190.57642123970322</v>
      </c>
      <c r="R149" s="94"/>
      <c r="S149" s="58"/>
      <c r="T149" s="10"/>
    </row>
    <row r="150" spans="1:20" ht="16.5" customHeight="1" x14ac:dyDescent="0.2">
      <c r="A150" s="32">
        <v>145</v>
      </c>
      <c r="B150" s="32" t="s">
        <v>123</v>
      </c>
      <c r="C150" s="84">
        <v>1643</v>
      </c>
      <c r="D150" s="84">
        <v>45462</v>
      </c>
      <c r="E150" s="26">
        <f t="shared" si="28"/>
        <v>68.203535325012709</v>
      </c>
      <c r="F150" s="85">
        <v>102051.3</v>
      </c>
      <c r="G150" s="26">
        <f t="shared" si="29"/>
        <v>86.060373986853023</v>
      </c>
      <c r="H150" s="85">
        <v>16.449400682463441</v>
      </c>
      <c r="I150" s="26">
        <f t="shared" si="30"/>
        <v>26.57803313290345</v>
      </c>
      <c r="J150" s="92">
        <v>2.5</v>
      </c>
      <c r="K150" s="27">
        <f t="shared" si="31"/>
        <v>1.5216068167985392E-3</v>
      </c>
      <c r="L150" s="28">
        <f t="shared" si="32"/>
        <v>6.8464577258316268</v>
      </c>
      <c r="M150" s="29">
        <v>2.6249999999999996</v>
      </c>
      <c r="N150" s="26">
        <f t="shared" si="33"/>
        <v>1.989150090415897</v>
      </c>
      <c r="O150" s="86">
        <f t="shared" si="34"/>
        <v>189.67755026101671</v>
      </c>
      <c r="R150" s="94"/>
      <c r="S150" s="58"/>
      <c r="T150" s="10"/>
    </row>
    <row r="151" spans="1:20" ht="16.5" customHeight="1" x14ac:dyDescent="0.2">
      <c r="A151" s="32">
        <v>146</v>
      </c>
      <c r="B151" s="32" t="s">
        <v>95</v>
      </c>
      <c r="C151" s="84">
        <v>2904</v>
      </c>
      <c r="D151" s="84">
        <v>39089</v>
      </c>
      <c r="E151" s="26">
        <f t="shared" si="28"/>
        <v>75.401818489862762</v>
      </c>
      <c r="F151" s="85">
        <v>95035.69</v>
      </c>
      <c r="G151" s="26">
        <f t="shared" si="29"/>
        <v>87.106491298074715</v>
      </c>
      <c r="H151" s="85">
        <v>13.425789948506408</v>
      </c>
      <c r="I151" s="26">
        <f t="shared" si="30"/>
        <v>18.08120794340519</v>
      </c>
      <c r="J151" s="92">
        <v>3</v>
      </c>
      <c r="K151" s="27">
        <f t="shared" si="31"/>
        <v>1.0330578512396695E-3</v>
      </c>
      <c r="L151" s="28">
        <f t="shared" si="32"/>
        <v>4.6482355551823824</v>
      </c>
      <c r="M151" s="29">
        <v>2.7333333333333338</v>
      </c>
      <c r="N151" s="26">
        <f t="shared" si="33"/>
        <v>4.3399638336347248</v>
      </c>
      <c r="O151" s="86">
        <f t="shared" si="34"/>
        <v>189.5777171201598</v>
      </c>
      <c r="R151" s="94"/>
      <c r="S151" s="58"/>
      <c r="T151" s="10"/>
    </row>
    <row r="152" spans="1:20" ht="16.5" customHeight="1" x14ac:dyDescent="0.2">
      <c r="A152" s="32">
        <v>147</v>
      </c>
      <c r="B152" s="32" t="s">
        <v>99</v>
      </c>
      <c r="C152" s="84">
        <v>22350</v>
      </c>
      <c r="D152" s="84">
        <v>52071</v>
      </c>
      <c r="E152" s="26">
        <f t="shared" si="28"/>
        <v>60.73869091319817</v>
      </c>
      <c r="F152" s="85">
        <v>97599.39</v>
      </c>
      <c r="G152" s="26">
        <f t="shared" si="29"/>
        <v>86.724210790637869</v>
      </c>
      <c r="H152" s="85">
        <v>18.476660289635447</v>
      </c>
      <c r="I152" s="26">
        <f t="shared" si="30"/>
        <v>32.27495380540303</v>
      </c>
      <c r="J152" s="92">
        <v>15.5</v>
      </c>
      <c r="K152" s="27">
        <f t="shared" si="31"/>
        <v>6.9351230425055929E-4</v>
      </c>
      <c r="L152" s="28">
        <f t="shared" si="32"/>
        <v>3.1204530769555463</v>
      </c>
      <c r="M152" s="29">
        <v>2.8333333333333335</v>
      </c>
      <c r="N152" s="26">
        <f t="shared" si="33"/>
        <v>6.5099457504520775</v>
      </c>
      <c r="O152" s="86">
        <f t="shared" si="34"/>
        <v>189.36825433664671</v>
      </c>
      <c r="P152" s="59"/>
      <c r="R152" s="94"/>
      <c r="S152" s="58"/>
      <c r="T152" s="10"/>
    </row>
    <row r="153" spans="1:20" ht="16.5" customHeight="1" x14ac:dyDescent="0.2">
      <c r="A153" s="32">
        <v>148</v>
      </c>
      <c r="B153" s="32" t="s">
        <v>111</v>
      </c>
      <c r="C153" s="84">
        <v>18223</v>
      </c>
      <c r="D153" s="84">
        <v>52413</v>
      </c>
      <c r="E153" s="26">
        <f t="shared" si="28"/>
        <v>60.352403004461515</v>
      </c>
      <c r="F153" s="85">
        <v>114431.93</v>
      </c>
      <c r="G153" s="26">
        <f t="shared" si="29"/>
        <v>84.2142634751754</v>
      </c>
      <c r="H153" s="85">
        <v>17.459893413739017</v>
      </c>
      <c r="I153" s="26">
        <f t="shared" si="30"/>
        <v>29.417677798958273</v>
      </c>
      <c r="J153" s="92">
        <v>7</v>
      </c>
      <c r="K153" s="27">
        <f t="shared" si="31"/>
        <v>3.8412994567305054E-4</v>
      </c>
      <c r="L153" s="28">
        <f t="shared" si="32"/>
        <v>1.7283896242065424</v>
      </c>
      <c r="M153" s="29">
        <v>3.1166666666666671</v>
      </c>
      <c r="N153" s="26">
        <f t="shared" si="33"/>
        <v>12.658227848101273</v>
      </c>
      <c r="O153" s="86">
        <f t="shared" si="34"/>
        <v>188.37096175090301</v>
      </c>
      <c r="R153" s="94"/>
      <c r="S153" s="58"/>
      <c r="T153" s="10"/>
    </row>
    <row r="154" spans="1:20" ht="16.5" customHeight="1" x14ac:dyDescent="0.2">
      <c r="A154" s="32">
        <v>149</v>
      </c>
      <c r="B154" s="32" t="s">
        <v>105</v>
      </c>
      <c r="C154" s="84">
        <v>6455</v>
      </c>
      <c r="D154" s="84">
        <v>48537</v>
      </c>
      <c r="E154" s="26">
        <f t="shared" si="28"/>
        <v>64.730332636810303</v>
      </c>
      <c r="F154" s="85">
        <v>73309.39</v>
      </c>
      <c r="G154" s="26">
        <f t="shared" si="29"/>
        <v>90.346160911806933</v>
      </c>
      <c r="H154" s="85">
        <v>17.673639176891044</v>
      </c>
      <c r="I154" s="26">
        <f t="shared" si="30"/>
        <v>30.018337256904388</v>
      </c>
      <c r="J154" s="92">
        <v>3</v>
      </c>
      <c r="K154" s="27">
        <f t="shared" si="31"/>
        <v>4.6475600309837337E-4</v>
      </c>
      <c r="L154" s="28">
        <f t="shared" si="32"/>
        <v>2.0911659259875504</v>
      </c>
      <c r="M154" s="29">
        <v>2.5333333333333337</v>
      </c>
      <c r="N154" s="26">
        <f t="shared" si="33"/>
        <v>0</v>
      </c>
      <c r="O154" s="86">
        <f t="shared" si="34"/>
        <v>187.18599673150916</v>
      </c>
      <c r="R154" s="94"/>
      <c r="S154" s="58"/>
      <c r="T154" s="10"/>
    </row>
    <row r="155" spans="1:20" ht="16.5" customHeight="1" x14ac:dyDescent="0.2">
      <c r="A155" s="32">
        <v>150</v>
      </c>
      <c r="B155" s="32" t="s">
        <v>91</v>
      </c>
      <c r="C155" s="84">
        <v>61523</v>
      </c>
      <c r="D155" s="84">
        <v>60155</v>
      </c>
      <c r="E155" s="26">
        <f t="shared" si="28"/>
        <v>51.607838707855649</v>
      </c>
      <c r="F155" s="85">
        <v>149376.06</v>
      </c>
      <c r="G155" s="26">
        <f t="shared" si="29"/>
        <v>79.003646106396161</v>
      </c>
      <c r="H155" s="85">
        <v>16.669514634663216</v>
      </c>
      <c r="I155" s="26">
        <f t="shared" si="30"/>
        <v>27.196588210978401</v>
      </c>
      <c r="J155" s="92">
        <v>20</v>
      </c>
      <c r="K155" s="27">
        <f t="shared" si="31"/>
        <v>3.2508167677128876E-4</v>
      </c>
      <c r="L155" s="28">
        <f t="shared" si="32"/>
        <v>1.4627024096407995</v>
      </c>
      <c r="M155" s="29">
        <v>3.7083333333333335</v>
      </c>
      <c r="N155" s="26">
        <f t="shared" si="33"/>
        <v>25.49728752260398</v>
      </c>
      <c r="O155" s="86">
        <f t="shared" si="34"/>
        <v>184.768062957475</v>
      </c>
      <c r="R155" s="94"/>
      <c r="S155" s="58"/>
      <c r="T155" s="10"/>
    </row>
    <row r="156" spans="1:20" ht="16.5" customHeight="1" x14ac:dyDescent="0.2">
      <c r="A156" s="32">
        <v>151</v>
      </c>
      <c r="B156" s="32" t="s">
        <v>136</v>
      </c>
      <c r="C156" s="84">
        <v>9293</v>
      </c>
      <c r="D156" s="84">
        <v>61043</v>
      </c>
      <c r="E156" s="26">
        <f t="shared" si="28"/>
        <v>50.604845541311342</v>
      </c>
      <c r="F156" s="85">
        <v>142897.17000000001</v>
      </c>
      <c r="G156" s="26">
        <f t="shared" si="29"/>
        <v>79.96973159097999</v>
      </c>
      <c r="H156" s="85">
        <v>19.850802469568126</v>
      </c>
      <c r="I156" s="26">
        <f t="shared" si="30"/>
        <v>36.136511034737154</v>
      </c>
      <c r="J156" s="92">
        <v>2</v>
      </c>
      <c r="K156" s="27">
        <f t="shared" si="31"/>
        <v>2.1521575379317766E-4</v>
      </c>
      <c r="L156" s="28">
        <f t="shared" si="32"/>
        <v>0.96836156621468772</v>
      </c>
      <c r="M156" s="29">
        <v>3.1916666666666669</v>
      </c>
      <c r="N156" s="26">
        <f t="shared" si="33"/>
        <v>14.285714285714285</v>
      </c>
      <c r="O156" s="86">
        <f t="shared" si="34"/>
        <v>181.96516401895747</v>
      </c>
      <c r="R156" s="94"/>
      <c r="S156" s="58"/>
      <c r="T156" s="10"/>
    </row>
    <row r="157" spans="1:20" ht="16.5" customHeight="1" x14ac:dyDescent="0.2">
      <c r="A157" s="32">
        <v>152</v>
      </c>
      <c r="B157" s="32" t="s">
        <v>90</v>
      </c>
      <c r="C157" s="84">
        <v>6586</v>
      </c>
      <c r="D157" s="84">
        <v>53427</v>
      </c>
      <c r="E157" s="26">
        <f t="shared" si="28"/>
        <v>59.207093239961594</v>
      </c>
      <c r="F157" s="85">
        <v>119668.31</v>
      </c>
      <c r="G157" s="26">
        <f t="shared" si="29"/>
        <v>83.433452146419228</v>
      </c>
      <c r="H157" s="85">
        <v>14.013795655829389</v>
      </c>
      <c r="I157" s="26">
        <f t="shared" si="30"/>
        <v>19.733597138032795</v>
      </c>
      <c r="J157" s="92">
        <v>3</v>
      </c>
      <c r="K157" s="27">
        <f t="shared" si="31"/>
        <v>4.5551169146674765E-4</v>
      </c>
      <c r="L157" s="28">
        <f t="shared" si="32"/>
        <v>2.0495712195945393</v>
      </c>
      <c r="M157" s="29">
        <v>3.0916666666666663</v>
      </c>
      <c r="N157" s="26">
        <f t="shared" si="33"/>
        <v>12.115732368896914</v>
      </c>
      <c r="O157" s="86">
        <f t="shared" si="34"/>
        <v>176.53944611290507</v>
      </c>
      <c r="R157" s="94"/>
      <c r="S157" s="58"/>
      <c r="T157" s="10"/>
    </row>
    <row r="158" spans="1:20" ht="16.5" customHeight="1" x14ac:dyDescent="0.2">
      <c r="A158" s="32">
        <v>153</v>
      </c>
      <c r="B158" s="32" t="s">
        <v>77</v>
      </c>
      <c r="C158" s="84">
        <v>1387</v>
      </c>
      <c r="D158" s="84">
        <v>49753</v>
      </c>
      <c r="E158" s="26">
        <f t="shared" si="28"/>
        <v>63.35686451685774</v>
      </c>
      <c r="F158" s="85">
        <v>165050.20000000001</v>
      </c>
      <c r="G158" s="26">
        <f t="shared" si="29"/>
        <v>76.666431068429063</v>
      </c>
      <c r="H158" s="85">
        <v>12.516170945732297</v>
      </c>
      <c r="I158" s="26">
        <f t="shared" si="30"/>
        <v>15.525034435745196</v>
      </c>
      <c r="J158" s="92">
        <v>6</v>
      </c>
      <c r="K158" s="27">
        <f t="shared" si="31"/>
        <v>4.3258832011535686E-3</v>
      </c>
      <c r="L158" s="28">
        <f t="shared" si="32"/>
        <v>19.464276931866817</v>
      </c>
      <c r="M158" s="29">
        <v>2.5750000000000002</v>
      </c>
      <c r="N158" s="26">
        <f t="shared" si="33"/>
        <v>0.90415913200723019</v>
      </c>
      <c r="O158" s="86">
        <f t="shared" si="34"/>
        <v>175.91676608490604</v>
      </c>
      <c r="R158" s="94"/>
      <c r="S158" s="58"/>
      <c r="T158" s="10"/>
    </row>
    <row r="159" spans="1:20" ht="16.5" customHeight="1" x14ac:dyDescent="0.2">
      <c r="A159" s="32">
        <v>154</v>
      </c>
      <c r="B159" s="32" t="s">
        <v>57</v>
      </c>
      <c r="C159" s="84">
        <v>18414</v>
      </c>
      <c r="D159" s="84">
        <v>66822</v>
      </c>
      <c r="E159" s="26">
        <f t="shared" si="28"/>
        <v>44.077483481109169</v>
      </c>
      <c r="F159" s="85">
        <v>128189.12</v>
      </c>
      <c r="G159" s="26">
        <f t="shared" si="29"/>
        <v>82.162890235675775</v>
      </c>
      <c r="H159" s="85">
        <v>19.93523226180389</v>
      </c>
      <c r="I159" s="26">
        <f t="shared" si="30"/>
        <v>36.373772127031955</v>
      </c>
      <c r="J159" s="92">
        <v>7</v>
      </c>
      <c r="K159" s="27">
        <f t="shared" si="31"/>
        <v>3.80145541435864E-4</v>
      </c>
      <c r="L159" s="28">
        <f t="shared" si="32"/>
        <v>1.7104618291471609</v>
      </c>
      <c r="M159" s="29">
        <v>3.0583333333333331</v>
      </c>
      <c r="N159" s="26">
        <f t="shared" si="33"/>
        <v>11.392405063291129</v>
      </c>
      <c r="O159" s="86">
        <f t="shared" si="34"/>
        <v>175.71701273625521</v>
      </c>
      <c r="P159" s="59"/>
      <c r="R159" s="94"/>
      <c r="S159" s="58"/>
      <c r="T159" s="10"/>
    </row>
    <row r="160" spans="1:20" ht="16.5" customHeight="1" x14ac:dyDescent="0.2">
      <c r="A160" s="32">
        <v>155</v>
      </c>
      <c r="B160" s="32" t="s">
        <v>110</v>
      </c>
      <c r="C160" s="84">
        <v>2374</v>
      </c>
      <c r="D160" s="84">
        <v>51318</v>
      </c>
      <c r="E160" s="26">
        <f t="shared" si="28"/>
        <v>61.589202010504316</v>
      </c>
      <c r="F160" s="85">
        <v>144487.29</v>
      </c>
      <c r="G160" s="26">
        <f t="shared" si="29"/>
        <v>79.732624331750941</v>
      </c>
      <c r="H160" s="85">
        <v>12.939150859532988</v>
      </c>
      <c r="I160" s="26">
        <f t="shared" si="30"/>
        <v>16.713675005733528</v>
      </c>
      <c r="J160" s="92">
        <v>0</v>
      </c>
      <c r="K160" s="27">
        <f t="shared" si="31"/>
        <v>0</v>
      </c>
      <c r="L160" s="28">
        <f t="shared" si="32"/>
        <v>0</v>
      </c>
      <c r="M160" s="29">
        <v>2.8416666666666663</v>
      </c>
      <c r="N160" s="26">
        <f t="shared" si="33"/>
        <v>6.6907775768535132</v>
      </c>
      <c r="O160" s="86">
        <f t="shared" si="34"/>
        <v>164.72627892484232</v>
      </c>
      <c r="R160" s="94"/>
      <c r="S160" s="58"/>
      <c r="T160" s="10"/>
    </row>
    <row r="161" spans="1:20" ht="16.5" customHeight="1" x14ac:dyDescent="0.2">
      <c r="A161" s="32">
        <v>156</v>
      </c>
      <c r="B161" s="32" t="s">
        <v>145</v>
      </c>
      <c r="C161" s="84">
        <v>3668</v>
      </c>
      <c r="D161" s="84">
        <v>63914</v>
      </c>
      <c r="E161" s="26">
        <f t="shared" si="28"/>
        <v>47.362060202179933</v>
      </c>
      <c r="F161" s="85">
        <v>163531.76999999999</v>
      </c>
      <c r="G161" s="26">
        <f t="shared" si="29"/>
        <v>76.892848430408748</v>
      </c>
      <c r="H161" s="85">
        <v>13.641391357522158</v>
      </c>
      <c r="I161" s="26">
        <f t="shared" si="30"/>
        <v>18.687082060216145</v>
      </c>
      <c r="J161" s="92">
        <v>3.5</v>
      </c>
      <c r="K161" s="27">
        <f t="shared" si="31"/>
        <v>9.5419847328244271E-4</v>
      </c>
      <c r="L161" s="28">
        <f t="shared" si="32"/>
        <v>4.2934084135654063</v>
      </c>
      <c r="M161" s="29">
        <v>3.1166666666666667</v>
      </c>
      <c r="N161" s="26">
        <f t="shared" si="33"/>
        <v>12.65822784810126</v>
      </c>
      <c r="O161" s="86">
        <f t="shared" si="34"/>
        <v>159.8936269544715</v>
      </c>
      <c r="R161" s="94"/>
      <c r="S161" s="58"/>
      <c r="T161" s="10"/>
    </row>
    <row r="162" spans="1:20" ht="16.5" customHeight="1" x14ac:dyDescent="0.2">
      <c r="A162" s="32">
        <v>157</v>
      </c>
      <c r="B162" s="32" t="s">
        <v>158</v>
      </c>
      <c r="C162" s="84">
        <v>1417</v>
      </c>
      <c r="D162" s="84">
        <v>52716</v>
      </c>
      <c r="E162" s="26">
        <f t="shared" si="28"/>
        <v>60.010165471282548</v>
      </c>
      <c r="F162" s="85">
        <v>188097.55</v>
      </c>
      <c r="G162" s="26">
        <f t="shared" si="29"/>
        <v>73.229775978880852</v>
      </c>
      <c r="H162" s="85">
        <v>9.3391986527873474</v>
      </c>
      <c r="I162" s="26">
        <f t="shared" si="30"/>
        <v>6.5972389686001591</v>
      </c>
      <c r="J162" s="92">
        <v>0</v>
      </c>
      <c r="K162" s="27">
        <f t="shared" si="31"/>
        <v>0</v>
      </c>
      <c r="L162" s="28">
        <f t="shared" si="32"/>
        <v>0</v>
      </c>
      <c r="M162" s="29">
        <v>3.4250000000000003</v>
      </c>
      <c r="N162" s="26">
        <f t="shared" si="33"/>
        <v>19.349005424954793</v>
      </c>
      <c r="O162" s="86">
        <f t="shared" si="34"/>
        <v>159.18618584371833</v>
      </c>
      <c r="R162" s="94"/>
      <c r="S162" s="58"/>
      <c r="T162" s="10"/>
    </row>
    <row r="163" spans="1:20" ht="16.5" customHeight="1" x14ac:dyDescent="0.2">
      <c r="A163" s="32">
        <v>158</v>
      </c>
      <c r="B163" s="32" t="s">
        <v>137</v>
      </c>
      <c r="C163" s="84">
        <v>25244</v>
      </c>
      <c r="D163" s="84">
        <v>75634</v>
      </c>
      <c r="E163" s="26">
        <f t="shared" si="28"/>
        <v>34.124357598689784</v>
      </c>
      <c r="F163" s="85">
        <v>204164.03</v>
      </c>
      <c r="G163" s="26">
        <f t="shared" si="29"/>
        <v>70.834058021583189</v>
      </c>
      <c r="H163" s="85">
        <v>16.833694203344425</v>
      </c>
      <c r="I163" s="26">
        <f t="shared" si="30"/>
        <v>27.657958809747839</v>
      </c>
      <c r="J163" s="92">
        <v>5</v>
      </c>
      <c r="K163" s="27">
        <f t="shared" si="31"/>
        <v>1.9806686737442562E-4</v>
      </c>
      <c r="L163" s="28">
        <f t="shared" si="32"/>
        <v>0.89120028866592971</v>
      </c>
      <c r="M163" s="29">
        <v>3.2666666666666675</v>
      </c>
      <c r="N163" s="26">
        <f t="shared" si="33"/>
        <v>15.91320072332732</v>
      </c>
      <c r="O163" s="86">
        <f t="shared" si="34"/>
        <v>149.42077544201408</v>
      </c>
      <c r="R163" s="94"/>
      <c r="S163" s="58"/>
      <c r="T163" s="10"/>
    </row>
    <row r="164" spans="1:20" ht="16.5" customHeight="1" x14ac:dyDescent="0.2">
      <c r="A164" s="32">
        <v>159</v>
      </c>
      <c r="B164" s="32" t="s">
        <v>66</v>
      </c>
      <c r="C164" s="84">
        <v>1659</v>
      </c>
      <c r="D164" s="84">
        <v>66035</v>
      </c>
      <c r="E164" s="26">
        <f t="shared" si="28"/>
        <v>44.966397469927145</v>
      </c>
      <c r="F164" s="85">
        <v>191239.92</v>
      </c>
      <c r="G164" s="26">
        <f t="shared" si="29"/>
        <v>72.761208362484894</v>
      </c>
      <c r="H164" s="85">
        <v>13.229770621590642</v>
      </c>
      <c r="I164" s="26">
        <f t="shared" si="30"/>
        <v>17.53036257966134</v>
      </c>
      <c r="J164" s="92">
        <v>0</v>
      </c>
      <c r="K164" s="27">
        <f t="shared" si="31"/>
        <v>0</v>
      </c>
      <c r="L164" s="28">
        <f t="shared" si="32"/>
        <v>0</v>
      </c>
      <c r="M164" s="29">
        <v>3.1583333333333328</v>
      </c>
      <c r="N164" s="26">
        <f t="shared" si="33"/>
        <v>13.562386980108482</v>
      </c>
      <c r="O164" s="86">
        <f t="shared" si="34"/>
        <v>148.82035539218185</v>
      </c>
      <c r="R164" s="94"/>
      <c r="S164" s="58"/>
      <c r="T164" s="10"/>
    </row>
    <row r="165" spans="1:20" ht="16.5" customHeight="1" x14ac:dyDescent="0.2">
      <c r="A165" s="32">
        <v>160</v>
      </c>
      <c r="B165" s="32" t="s">
        <v>141</v>
      </c>
      <c r="C165" s="84">
        <v>3638</v>
      </c>
      <c r="D165" s="84">
        <v>53332</v>
      </c>
      <c r="E165" s="26">
        <f t="shared" si="28"/>
        <v>59.314395436832889</v>
      </c>
      <c r="F165" s="85">
        <v>227696.27</v>
      </c>
      <c r="G165" s="26">
        <f t="shared" si="29"/>
        <v>67.32509962226743</v>
      </c>
      <c r="H165" s="85">
        <v>7.6927363519868299</v>
      </c>
      <c r="I165" s="26">
        <f t="shared" si="30"/>
        <v>1.9704190562721557</v>
      </c>
      <c r="J165" s="92">
        <v>10</v>
      </c>
      <c r="K165" s="27">
        <f t="shared" si="31"/>
        <v>2.7487630566245189E-3</v>
      </c>
      <c r="L165" s="28">
        <f t="shared" si="32"/>
        <v>12.368037431051528</v>
      </c>
      <c r="M165" s="29">
        <v>2.8416666666666663</v>
      </c>
      <c r="N165" s="26">
        <f t="shared" si="33"/>
        <v>6.6907775768535132</v>
      </c>
      <c r="O165" s="86">
        <f t="shared" si="34"/>
        <v>147.66872912327753</v>
      </c>
      <c r="R165" s="94"/>
      <c r="S165" s="58"/>
      <c r="T165" s="10"/>
    </row>
    <row r="166" spans="1:20" ht="16.5" customHeight="1" x14ac:dyDescent="0.2">
      <c r="A166" s="32">
        <v>161</v>
      </c>
      <c r="B166" s="32" t="s">
        <v>143</v>
      </c>
      <c r="C166" s="84">
        <v>2706</v>
      </c>
      <c r="D166" s="84">
        <v>57523</v>
      </c>
      <c r="E166" s="26">
        <f t="shared" ref="E166:E174" si="35">SUM(100-(((D166-$D$2)/$D$3)*100))</f>
        <v>54.580674309595075</v>
      </c>
      <c r="F166" s="85">
        <v>186159.99</v>
      </c>
      <c r="G166" s="26">
        <f t="shared" ref="G166:G174" si="36">SUM(100-(((F166-$F$2)/$F$3)*100))</f>
        <v>73.518690992333816</v>
      </c>
      <c r="H166" s="85">
        <v>10.740652445249143</v>
      </c>
      <c r="I166" s="26">
        <f t="shared" ref="I166:I174" si="37">SUM((H166-$H$2)/$H$3)*100</f>
        <v>10.53554615608763</v>
      </c>
      <c r="J166" s="92">
        <v>4.5</v>
      </c>
      <c r="K166" s="27">
        <f t="shared" ref="K166:K174" si="38">SUM(J166/C166)</f>
        <v>1.6629711751662971E-3</v>
      </c>
      <c r="L166" s="28">
        <f t="shared" ref="L166:L174" si="39">SUM((K166-$K$2)/$K$3)*100</f>
        <v>7.4825255278545661</v>
      </c>
      <c r="M166" s="29">
        <v>2.5749999999999997</v>
      </c>
      <c r="N166" s="26">
        <f t="shared" ref="N166:N174" si="40">SUM((M166-$M$2)/$M$3)*100</f>
        <v>0.90415913200722065</v>
      </c>
      <c r="O166" s="86">
        <f t="shared" ref="O166:O174" si="41">SUM(E166+G166+I166+L166+N166)</f>
        <v>147.02159611787829</v>
      </c>
      <c r="R166" s="94"/>
      <c r="S166" s="58"/>
      <c r="T166" s="10"/>
    </row>
    <row r="167" spans="1:20" ht="16.5" customHeight="1" x14ac:dyDescent="0.2">
      <c r="A167" s="32">
        <v>162</v>
      </c>
      <c r="B167" s="32" t="s">
        <v>168</v>
      </c>
      <c r="C167" s="84">
        <v>18714</v>
      </c>
      <c r="D167" s="84">
        <v>78131</v>
      </c>
      <c r="E167" s="26">
        <f t="shared" si="35"/>
        <v>31.304004066188512</v>
      </c>
      <c r="F167" s="85">
        <v>257786.36</v>
      </c>
      <c r="G167" s="26">
        <f t="shared" si="36"/>
        <v>62.838281790999915</v>
      </c>
      <c r="H167" s="85">
        <v>17.603538673393629</v>
      </c>
      <c r="I167" s="26">
        <f t="shared" si="37"/>
        <v>29.82134373613664</v>
      </c>
      <c r="J167" s="92">
        <v>3.5</v>
      </c>
      <c r="K167" s="27">
        <f t="shared" si="38"/>
        <v>1.8702575611841403E-4</v>
      </c>
      <c r="L167" s="28">
        <f t="shared" si="39"/>
        <v>0.84152089670609764</v>
      </c>
      <c r="M167" s="29">
        <v>3.3083333333333336</v>
      </c>
      <c r="N167" s="26">
        <f t="shared" si="40"/>
        <v>16.817359855334541</v>
      </c>
      <c r="O167" s="86">
        <f t="shared" si="41"/>
        <v>141.6225103453657</v>
      </c>
      <c r="R167" s="94"/>
      <c r="S167" s="58"/>
      <c r="T167" s="10"/>
    </row>
    <row r="168" spans="1:20" s="64" customFormat="1" ht="16.5" customHeight="1" x14ac:dyDescent="0.2">
      <c r="A168" s="32">
        <v>163</v>
      </c>
      <c r="B168" s="32" t="s">
        <v>164</v>
      </c>
      <c r="C168" s="84">
        <v>10387</v>
      </c>
      <c r="D168" s="84">
        <v>92794</v>
      </c>
      <c r="E168" s="26">
        <f t="shared" si="35"/>
        <v>14.742192353306606</v>
      </c>
      <c r="F168" s="85">
        <v>302574.78999999998</v>
      </c>
      <c r="G168" s="26">
        <f t="shared" si="36"/>
        <v>56.159753200408211</v>
      </c>
      <c r="H168" s="85">
        <v>18.736382676468104</v>
      </c>
      <c r="I168" s="26">
        <f t="shared" si="37"/>
        <v>33.004814859913914</v>
      </c>
      <c r="J168" s="92">
        <v>1</v>
      </c>
      <c r="K168" s="27">
        <f t="shared" si="38"/>
        <v>9.6274188889958599E-5</v>
      </c>
      <c r="L168" s="28">
        <f t="shared" si="39"/>
        <v>0.43318494439362148</v>
      </c>
      <c r="M168" s="29">
        <v>3.9083333333333332</v>
      </c>
      <c r="N168" s="26">
        <f t="shared" si="40"/>
        <v>29.837251356238692</v>
      </c>
      <c r="O168" s="86">
        <f t="shared" si="41"/>
        <v>134.17719671426104</v>
      </c>
      <c r="P168" s="62"/>
      <c r="Q168" s="58"/>
      <c r="R168" s="94"/>
      <c r="S168" s="58"/>
      <c r="T168" s="63"/>
    </row>
    <row r="169" spans="1:20" ht="16.5" customHeight="1" x14ac:dyDescent="0.2">
      <c r="A169" s="32">
        <v>164</v>
      </c>
      <c r="B169" s="32" t="s">
        <v>139</v>
      </c>
      <c r="C169" s="84">
        <v>2187</v>
      </c>
      <c r="D169" s="84">
        <v>68446</v>
      </c>
      <c r="E169" s="26">
        <f t="shared" si="35"/>
        <v>42.243180663014627</v>
      </c>
      <c r="F169" s="85">
        <v>279289.93</v>
      </c>
      <c r="G169" s="26">
        <f t="shared" si="36"/>
        <v>59.631824073129685</v>
      </c>
      <c r="H169" s="85">
        <v>10.109026843710829</v>
      </c>
      <c r="I169" s="26">
        <f t="shared" si="37"/>
        <v>8.7605781480665961</v>
      </c>
      <c r="J169" s="92">
        <v>0.5</v>
      </c>
      <c r="K169" s="27">
        <f t="shared" si="38"/>
        <v>2.2862368541380886E-4</v>
      </c>
      <c r="L169" s="28">
        <f t="shared" si="39"/>
        <v>1.0286904475117846</v>
      </c>
      <c r="M169" s="29">
        <v>2.5750000000000002</v>
      </c>
      <c r="N169" s="26">
        <f t="shared" si="40"/>
        <v>0.90415913200723019</v>
      </c>
      <c r="O169" s="86">
        <f t="shared" si="41"/>
        <v>112.56843246372993</v>
      </c>
      <c r="P169" s="59"/>
      <c r="R169" s="94"/>
      <c r="S169" s="58"/>
      <c r="T169" s="10"/>
    </row>
    <row r="170" spans="1:20" ht="16.5" customHeight="1" x14ac:dyDescent="0.2">
      <c r="A170" s="32">
        <v>165</v>
      </c>
      <c r="B170" s="32" t="s">
        <v>159</v>
      </c>
      <c r="C170" s="84">
        <v>3466</v>
      </c>
      <c r="D170" s="84">
        <v>70264</v>
      </c>
      <c r="E170" s="26">
        <f t="shared" si="35"/>
        <v>40.189755463940813</v>
      </c>
      <c r="F170" s="85">
        <v>332306.87</v>
      </c>
      <c r="G170" s="26">
        <f t="shared" si="36"/>
        <v>51.726319245751625</v>
      </c>
      <c r="H170" s="85">
        <v>8.73359769370294</v>
      </c>
      <c r="I170" s="26">
        <f t="shared" si="37"/>
        <v>4.8954043289279827</v>
      </c>
      <c r="J170" s="92">
        <v>3.5</v>
      </c>
      <c r="K170" s="27">
        <f t="shared" si="38"/>
        <v>1.0098095787651471E-3</v>
      </c>
      <c r="L170" s="28">
        <f t="shared" si="39"/>
        <v>4.5436301387645441</v>
      </c>
      <c r="M170" s="29">
        <v>2.5583333333333331</v>
      </c>
      <c r="N170" s="26">
        <f t="shared" si="40"/>
        <v>0.5424954792043285</v>
      </c>
      <c r="O170" s="86">
        <f t="shared" si="41"/>
        <v>101.89760465658929</v>
      </c>
      <c r="R170" s="94"/>
      <c r="S170" s="58"/>
      <c r="T170" s="10"/>
    </row>
    <row r="171" spans="1:20" ht="16.5" customHeight="1" x14ac:dyDescent="0.2">
      <c r="A171" s="32">
        <v>166</v>
      </c>
      <c r="B171" s="32" t="s">
        <v>165</v>
      </c>
      <c r="C171" s="84">
        <v>27899</v>
      </c>
      <c r="D171" s="84">
        <v>97395</v>
      </c>
      <c r="E171" s="26">
        <f t="shared" si="35"/>
        <v>9.5453775343084573</v>
      </c>
      <c r="F171" s="85">
        <v>547589.74</v>
      </c>
      <c r="G171" s="26">
        <f t="shared" si="36"/>
        <v>19.62488585414502</v>
      </c>
      <c r="H171" s="85">
        <v>11.009492007412151</v>
      </c>
      <c r="I171" s="26">
        <f t="shared" si="37"/>
        <v>11.291027917700131</v>
      </c>
      <c r="J171" s="92">
        <v>11</v>
      </c>
      <c r="K171" s="27">
        <f t="shared" si="38"/>
        <v>3.9427936485178679E-4</v>
      </c>
      <c r="L171" s="28">
        <f t="shared" si="39"/>
        <v>1.7740568547826807</v>
      </c>
      <c r="M171" s="29">
        <v>3.2916666666666665</v>
      </c>
      <c r="N171" s="26">
        <f t="shared" si="40"/>
        <v>16.455696202531637</v>
      </c>
      <c r="O171" s="86">
        <f t="shared" si="41"/>
        <v>58.691044363467924</v>
      </c>
      <c r="R171" s="94"/>
      <c r="S171" s="58"/>
      <c r="T171" s="10"/>
    </row>
    <row r="172" spans="1:20" ht="16.5" customHeight="1" x14ac:dyDescent="0.2">
      <c r="A172" s="32">
        <v>167</v>
      </c>
      <c r="B172" s="32" t="s">
        <v>81</v>
      </c>
      <c r="C172" s="84">
        <v>21787</v>
      </c>
      <c r="D172" s="84">
        <v>96767</v>
      </c>
      <c r="E172" s="26">
        <f t="shared" si="35"/>
        <v>10.254701530468182</v>
      </c>
      <c r="F172" s="85">
        <v>569011.15</v>
      </c>
      <c r="G172" s="26">
        <f t="shared" si="36"/>
        <v>16.430679244630298</v>
      </c>
      <c r="H172" s="85">
        <v>9.4533333669686819</v>
      </c>
      <c r="I172" s="26">
        <f t="shared" si="37"/>
        <v>6.9179755976777333</v>
      </c>
      <c r="J172" s="92">
        <v>5</v>
      </c>
      <c r="K172" s="27">
        <f t="shared" si="38"/>
        <v>2.2949465277459036E-4</v>
      </c>
      <c r="L172" s="28">
        <f t="shared" si="39"/>
        <v>1.0326093581990512</v>
      </c>
      <c r="M172" s="29">
        <v>3.4333333333333322</v>
      </c>
      <c r="N172" s="26">
        <f t="shared" si="40"/>
        <v>19.529837251356209</v>
      </c>
      <c r="O172" s="86">
        <f t="shared" si="41"/>
        <v>54.165802982331471</v>
      </c>
      <c r="P172" s="61"/>
      <c r="R172" s="94"/>
      <c r="S172" s="58"/>
      <c r="T172" s="10"/>
    </row>
    <row r="173" spans="1:20" ht="16.5" customHeight="1" x14ac:dyDescent="0.2">
      <c r="A173" s="32">
        <v>168</v>
      </c>
      <c r="B173" s="32" t="s">
        <v>118</v>
      </c>
      <c r="C173" s="84">
        <v>20387</v>
      </c>
      <c r="D173" s="84">
        <v>105846</v>
      </c>
      <c r="E173" s="26">
        <f t="shared" si="35"/>
        <v>0</v>
      </c>
      <c r="F173" s="85">
        <v>607124.87</v>
      </c>
      <c r="G173" s="26">
        <f t="shared" si="36"/>
        <v>10.747435408804691</v>
      </c>
      <c r="H173" s="85">
        <v>10.539597322569282</v>
      </c>
      <c r="I173" s="26">
        <f t="shared" si="37"/>
        <v>9.970549408431495</v>
      </c>
      <c r="J173" s="92">
        <v>14</v>
      </c>
      <c r="K173" s="27">
        <f t="shared" si="38"/>
        <v>6.8671212046892631E-4</v>
      </c>
      <c r="L173" s="28">
        <f t="shared" si="39"/>
        <v>3.0898557043131234</v>
      </c>
      <c r="M173" s="29">
        <v>3.4499999999999997</v>
      </c>
      <c r="N173" s="26">
        <f t="shared" si="40"/>
        <v>19.891500904159123</v>
      </c>
      <c r="O173" s="86">
        <f t="shared" si="41"/>
        <v>43.699341425708432</v>
      </c>
      <c r="R173" s="94"/>
      <c r="S173" s="58"/>
      <c r="T173" s="10"/>
    </row>
    <row r="174" spans="1:20" ht="16.5" customHeight="1" x14ac:dyDescent="0.2">
      <c r="A174" s="32">
        <v>169</v>
      </c>
      <c r="B174" s="32" t="s">
        <v>97</v>
      </c>
      <c r="C174" s="84">
        <v>62695</v>
      </c>
      <c r="D174" s="84">
        <v>90087</v>
      </c>
      <c r="E174" s="26">
        <f t="shared" si="35"/>
        <v>17.799740215733891</v>
      </c>
      <c r="F174" s="85">
        <v>679200.74</v>
      </c>
      <c r="G174" s="26">
        <f t="shared" si="36"/>
        <v>0</v>
      </c>
      <c r="H174" s="85">
        <v>6.9915591386081717</v>
      </c>
      <c r="I174" s="26">
        <f t="shared" si="37"/>
        <v>0</v>
      </c>
      <c r="J174" s="92">
        <v>55</v>
      </c>
      <c r="K174" s="27">
        <f t="shared" si="38"/>
        <v>8.7726293962835957E-4</v>
      </c>
      <c r="L174" s="28">
        <f t="shared" si="39"/>
        <v>3.9472375940331768</v>
      </c>
      <c r="M174" s="29">
        <v>3.2249999999999996</v>
      </c>
      <c r="N174" s="26">
        <f t="shared" si="40"/>
        <v>15.009041591320059</v>
      </c>
      <c r="O174" s="86">
        <f t="shared" si="41"/>
        <v>36.75601940108713</v>
      </c>
      <c r="R174" s="94"/>
      <c r="S174" s="58"/>
      <c r="T174" s="10"/>
    </row>
    <row r="175" spans="1:20" ht="16.5" customHeight="1" x14ac:dyDescent="0.2">
      <c r="A175" s="8"/>
      <c r="B175" s="7"/>
      <c r="D175" s="14"/>
      <c r="E175" s="13"/>
      <c r="F175" s="17"/>
      <c r="G175" s="13"/>
      <c r="H175" s="18"/>
      <c r="I175" s="13"/>
      <c r="J175" s="23"/>
      <c r="K175" s="15"/>
      <c r="L175" s="13"/>
      <c r="M175" s="16"/>
      <c r="N175" s="13"/>
      <c r="O175" s="60"/>
      <c r="S175" s="58"/>
    </row>
    <row r="176" spans="1:20" ht="16.5" customHeight="1" x14ac:dyDescent="0.2">
      <c r="A176" s="8"/>
      <c r="C176" s="19"/>
      <c r="D176" s="19"/>
      <c r="E176" s="19"/>
      <c r="F176" s="17"/>
      <c r="G176" s="19"/>
      <c r="H176" s="19"/>
      <c r="I176" s="19"/>
      <c r="J176" s="24"/>
      <c r="K176" s="12"/>
      <c r="L176" s="19"/>
      <c r="M176" s="19"/>
      <c r="N176" s="19"/>
      <c r="O176" s="11"/>
      <c r="R176" s="94"/>
      <c r="S176" s="58"/>
    </row>
    <row r="177" spans="3:18" ht="16.5" customHeight="1" x14ac:dyDescent="0.2">
      <c r="F177" s="17"/>
      <c r="R177"/>
    </row>
    <row r="178" spans="3:18" ht="16.5" customHeight="1" x14ac:dyDescent="0.2">
      <c r="F178" s="17"/>
      <c r="R178"/>
    </row>
    <row r="179" spans="3:18" ht="16.5" customHeight="1" x14ac:dyDescent="0.2">
      <c r="C179" s="17"/>
      <c r="D179" s="17"/>
      <c r="E179" s="17"/>
      <c r="F179" s="17"/>
      <c r="R179"/>
    </row>
    <row r="180" spans="3:18" ht="16.5" customHeight="1" x14ac:dyDescent="0.2">
      <c r="E180" s="17"/>
      <c r="F180" s="17"/>
      <c r="R180"/>
    </row>
    <row r="181" spans="3:18" ht="16.5" customHeight="1" x14ac:dyDescent="0.2">
      <c r="E181" s="17"/>
      <c r="F181" s="17"/>
      <c r="R181"/>
    </row>
    <row r="182" spans="3:18" ht="16.5" customHeight="1" x14ac:dyDescent="0.2">
      <c r="F182" s="17"/>
      <c r="R182"/>
    </row>
    <row r="183" spans="3:18" ht="16.5" customHeight="1" x14ac:dyDescent="0.2">
      <c r="F183" s="17"/>
      <c r="R183"/>
    </row>
    <row r="184" spans="3:18" ht="16.5" customHeight="1" x14ac:dyDescent="0.2">
      <c r="F184" s="17"/>
      <c r="R184"/>
    </row>
    <row r="185" spans="3:18" ht="16.5" customHeight="1" x14ac:dyDescent="0.2">
      <c r="F185" s="17"/>
      <c r="R185"/>
    </row>
    <row r="186" spans="3:18" ht="16.5" customHeight="1" x14ac:dyDescent="0.2">
      <c r="F186" s="17"/>
      <c r="R186"/>
    </row>
    <row r="187" spans="3:18" ht="16.5" customHeight="1" x14ac:dyDescent="0.2">
      <c r="F187" s="17"/>
      <c r="R187"/>
    </row>
    <row r="188" spans="3:18" ht="16.5" customHeight="1" x14ac:dyDescent="0.2">
      <c r="F188" s="17"/>
      <c r="R188"/>
    </row>
    <row r="189" spans="3:18" ht="16.5" customHeight="1" x14ac:dyDescent="0.2">
      <c r="F189" s="17"/>
      <c r="R189"/>
    </row>
    <row r="190" spans="3:18" ht="16.5" customHeight="1" x14ac:dyDescent="0.2">
      <c r="F190" s="17"/>
      <c r="R190"/>
    </row>
    <row r="191" spans="3:18" ht="16.5" customHeight="1" x14ac:dyDescent="0.2">
      <c r="F191" s="17"/>
      <c r="R191"/>
    </row>
    <row r="192" spans="3:18" ht="16.5" customHeight="1" x14ac:dyDescent="0.2">
      <c r="F192" s="17"/>
      <c r="R192"/>
    </row>
    <row r="193" spans="6:18" ht="16.5" customHeight="1" x14ac:dyDescent="0.2">
      <c r="F193" s="17"/>
      <c r="R193"/>
    </row>
    <row r="194" spans="6:18" ht="16.5" customHeight="1" x14ac:dyDescent="0.2">
      <c r="F194" s="17"/>
      <c r="R194"/>
    </row>
    <row r="195" spans="6:18" ht="16.5" customHeight="1" x14ac:dyDescent="0.2">
      <c r="R195"/>
    </row>
    <row r="196" spans="6:18" ht="16.5" customHeight="1" x14ac:dyDescent="0.2">
      <c r="R196"/>
    </row>
    <row r="197" spans="6:18" ht="16.5" customHeight="1" x14ac:dyDescent="0.2">
      <c r="R197"/>
    </row>
    <row r="198" spans="6:18" ht="16.5" customHeight="1" x14ac:dyDescent="0.2">
      <c r="R198"/>
    </row>
    <row r="199" spans="6:18" ht="16.5" customHeight="1" x14ac:dyDescent="0.2">
      <c r="R199"/>
    </row>
    <row r="200" spans="6:18" ht="16.5" customHeight="1" x14ac:dyDescent="0.2">
      <c r="R200"/>
    </row>
    <row r="201" spans="6:18" ht="16.5" customHeight="1" x14ac:dyDescent="0.2">
      <c r="R201"/>
    </row>
    <row r="202" spans="6:18" ht="16.5" customHeight="1" x14ac:dyDescent="0.2">
      <c r="R202"/>
    </row>
    <row r="203" spans="6:18" ht="16.5" customHeight="1" x14ac:dyDescent="0.2">
      <c r="R203"/>
    </row>
    <row r="204" spans="6:18" ht="16.5" customHeight="1" x14ac:dyDescent="0.2">
      <c r="R204"/>
    </row>
    <row r="205" spans="6:18" ht="16.5" customHeight="1" x14ac:dyDescent="0.2">
      <c r="R205"/>
    </row>
    <row r="206" spans="6:18" ht="16.5" customHeight="1" x14ac:dyDescent="0.2">
      <c r="R206"/>
    </row>
    <row r="207" spans="6:18" ht="16.5" customHeight="1" x14ac:dyDescent="0.2">
      <c r="R207"/>
    </row>
    <row r="208" spans="6:18" ht="16.5" customHeight="1" x14ac:dyDescent="0.2">
      <c r="R208"/>
    </row>
    <row r="209" spans="18:18" ht="16.5" customHeight="1" x14ac:dyDescent="0.2">
      <c r="R209"/>
    </row>
    <row r="210" spans="18:18" ht="16.5" customHeight="1" x14ac:dyDescent="0.2">
      <c r="R210"/>
    </row>
    <row r="211" spans="18:18" ht="16.5" customHeight="1" x14ac:dyDescent="0.2">
      <c r="R211"/>
    </row>
    <row r="212" spans="18:18" ht="16.5" customHeight="1" x14ac:dyDescent="0.2">
      <c r="R212"/>
    </row>
    <row r="213" spans="18:18" ht="16.5" customHeight="1" x14ac:dyDescent="0.2">
      <c r="R213"/>
    </row>
    <row r="214" spans="18:18" ht="16.5" customHeight="1" x14ac:dyDescent="0.2">
      <c r="R214"/>
    </row>
    <row r="215" spans="18:18" ht="16.5" customHeight="1" x14ac:dyDescent="0.2">
      <c r="R215"/>
    </row>
    <row r="216" spans="18:18" ht="16.5" customHeight="1" x14ac:dyDescent="0.2">
      <c r="R216"/>
    </row>
    <row r="217" spans="18:18" ht="16.5" customHeight="1" x14ac:dyDescent="0.2">
      <c r="R217"/>
    </row>
    <row r="218" spans="18:18" ht="16.5" customHeight="1" x14ac:dyDescent="0.2">
      <c r="R218"/>
    </row>
    <row r="219" spans="18:18" ht="16.5" customHeight="1" x14ac:dyDescent="0.2">
      <c r="R219"/>
    </row>
    <row r="220" spans="18:18" ht="16.5" customHeight="1" x14ac:dyDescent="0.2">
      <c r="R220"/>
    </row>
    <row r="221" spans="18:18" ht="16.5" customHeight="1" x14ac:dyDescent="0.2">
      <c r="R221"/>
    </row>
    <row r="222" spans="18:18" ht="16.5" customHeight="1" x14ac:dyDescent="0.2">
      <c r="R222"/>
    </row>
    <row r="223" spans="18:18" ht="16.5" customHeight="1" x14ac:dyDescent="0.2">
      <c r="R223"/>
    </row>
    <row r="224" spans="18:18" ht="16.5" customHeight="1" x14ac:dyDescent="0.2">
      <c r="R224"/>
    </row>
    <row r="225" spans="18:18" ht="16.5" customHeight="1" x14ac:dyDescent="0.2">
      <c r="R225"/>
    </row>
    <row r="226" spans="18:18" ht="16.5" customHeight="1" x14ac:dyDescent="0.2">
      <c r="R226"/>
    </row>
    <row r="227" spans="18:18" ht="16.5" customHeight="1" x14ac:dyDescent="0.2">
      <c r="R227"/>
    </row>
    <row r="228" spans="18:18" ht="16.5" customHeight="1" x14ac:dyDescent="0.2">
      <c r="R228"/>
    </row>
    <row r="229" spans="18:18" ht="16.5" customHeight="1" x14ac:dyDescent="0.2">
      <c r="R229"/>
    </row>
    <row r="230" spans="18:18" ht="16.5" customHeight="1" x14ac:dyDescent="0.2">
      <c r="R230"/>
    </row>
    <row r="231" spans="18:18" ht="16.5" customHeight="1" x14ac:dyDescent="0.2">
      <c r="R231"/>
    </row>
    <row r="232" spans="18:18" ht="16.5" customHeight="1" x14ac:dyDescent="0.2">
      <c r="R232"/>
    </row>
    <row r="233" spans="18:18" ht="16.5" customHeight="1" x14ac:dyDescent="0.2">
      <c r="R233"/>
    </row>
    <row r="234" spans="18:18" ht="16.5" customHeight="1" x14ac:dyDescent="0.2">
      <c r="R234"/>
    </row>
    <row r="235" spans="18:18" ht="16.5" customHeight="1" x14ac:dyDescent="0.2">
      <c r="R235"/>
    </row>
    <row r="236" spans="18:18" ht="16.5" customHeight="1" x14ac:dyDescent="0.2">
      <c r="R236"/>
    </row>
    <row r="237" spans="18:18" ht="16.5" customHeight="1" x14ac:dyDescent="0.2">
      <c r="R237"/>
    </row>
    <row r="238" spans="18:18" ht="16.5" customHeight="1" x14ac:dyDescent="0.2">
      <c r="R238"/>
    </row>
    <row r="239" spans="18:18" ht="16.5" customHeight="1" x14ac:dyDescent="0.2">
      <c r="R239"/>
    </row>
    <row r="240" spans="18:18" ht="16.5" customHeight="1" x14ac:dyDescent="0.2">
      <c r="R240"/>
    </row>
    <row r="241" spans="18:18" ht="16.5" customHeight="1" x14ac:dyDescent="0.2">
      <c r="R241"/>
    </row>
    <row r="242" spans="18:18" ht="16.5" customHeight="1" x14ac:dyDescent="0.2">
      <c r="R242"/>
    </row>
    <row r="243" spans="18:18" ht="16.5" customHeight="1" x14ac:dyDescent="0.2">
      <c r="R243"/>
    </row>
  </sheetData>
  <sortState xmlns:xlrd2="http://schemas.microsoft.com/office/spreadsheetml/2017/richdata2" ref="A6:O174">
    <sortCondition descending="1" ref="O6:O174"/>
  </sortState>
  <phoneticPr fontId="0" type="noConversion"/>
  <pageMargins left="0.2" right="0.2" top="0.56999999999999995" bottom="0.28000000000000003" header="0.28999999999999998" footer="0.16"/>
  <pageSetup scale="70" fitToHeight="4" orientation="landscape" r:id="rId1"/>
  <headerFooter alignWithMargins="0">
    <oddHeader>&amp;C&amp;"Trebuchet MS,Regular"&amp;9Fiscal Year 2019 Public Investment Community (PIC) Eligibility Index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1"/>
  <sheetViews>
    <sheetView workbookViewId="0"/>
  </sheetViews>
  <sheetFormatPr defaultRowHeight="12.75" x14ac:dyDescent="0.2"/>
  <cols>
    <col min="1" max="1" width="21.28515625" style="6" customWidth="1"/>
    <col min="2" max="2" width="18.85546875" style="48" customWidth="1"/>
    <col min="3" max="3" width="19.140625" style="48" customWidth="1"/>
    <col min="4" max="4" width="21.7109375" style="48" customWidth="1"/>
    <col min="5" max="5" width="19.28515625" style="48" customWidth="1"/>
    <col min="6" max="6" width="22" style="48" customWidth="1"/>
    <col min="7" max="7" width="21.85546875" style="48" customWidth="1"/>
    <col min="8" max="8" width="25.7109375" style="48" customWidth="1"/>
  </cols>
  <sheetData>
    <row r="1" spans="1:8" s="20" customFormat="1" ht="18.75" x14ac:dyDescent="0.3">
      <c r="A1" s="55" t="s">
        <v>204</v>
      </c>
      <c r="B1" s="55" t="s">
        <v>190</v>
      </c>
      <c r="C1" s="55" t="s">
        <v>185</v>
      </c>
      <c r="D1" s="56" t="s">
        <v>181</v>
      </c>
      <c r="E1" s="56" t="s">
        <v>186</v>
      </c>
      <c r="F1" s="56" t="s">
        <v>187</v>
      </c>
      <c r="G1" s="56" t="s">
        <v>188</v>
      </c>
      <c r="H1" s="56" t="s">
        <v>189</v>
      </c>
    </row>
    <row r="2" spans="1:8" x14ac:dyDescent="0.2">
      <c r="A2" s="48" t="s">
        <v>11</v>
      </c>
      <c r="B2" s="48" t="s">
        <v>11</v>
      </c>
      <c r="C2" s="48" t="s">
        <v>11</v>
      </c>
      <c r="D2" s="48" t="s">
        <v>11</v>
      </c>
      <c r="E2" s="48" t="s">
        <v>11</v>
      </c>
      <c r="F2" s="48" t="s">
        <v>11</v>
      </c>
      <c r="G2" s="48" t="s">
        <v>11</v>
      </c>
      <c r="H2" s="50" t="s">
        <v>11</v>
      </c>
    </row>
    <row r="3" spans="1:8" x14ac:dyDescent="0.2">
      <c r="A3" s="48" t="s">
        <v>36</v>
      </c>
      <c r="B3" s="48" t="s">
        <v>48</v>
      </c>
      <c r="C3" s="48" t="s">
        <v>36</v>
      </c>
      <c r="D3" s="48" t="s">
        <v>36</v>
      </c>
      <c r="E3" s="48" t="s">
        <v>49</v>
      </c>
      <c r="F3" s="48" t="s">
        <v>49</v>
      </c>
      <c r="G3" s="48" t="s">
        <v>48</v>
      </c>
      <c r="H3" s="50" t="s">
        <v>48</v>
      </c>
    </row>
    <row r="4" spans="1:8" x14ac:dyDescent="0.2">
      <c r="A4" s="48" t="s">
        <v>3</v>
      </c>
      <c r="B4" s="48" t="s">
        <v>36</v>
      </c>
      <c r="C4" s="48" t="s">
        <v>3</v>
      </c>
      <c r="D4" s="48" t="s">
        <v>3</v>
      </c>
      <c r="E4" s="48" t="s">
        <v>48</v>
      </c>
      <c r="F4" s="48" t="s">
        <v>36</v>
      </c>
      <c r="G4" s="48" t="s">
        <v>36</v>
      </c>
      <c r="H4" s="50" t="s">
        <v>36</v>
      </c>
    </row>
    <row r="5" spans="1:8" x14ac:dyDescent="0.2">
      <c r="A5" s="48" t="s">
        <v>20</v>
      </c>
      <c r="B5" s="48" t="s">
        <v>3</v>
      </c>
      <c r="C5" s="48" t="s">
        <v>20</v>
      </c>
      <c r="D5" s="48" t="s">
        <v>20</v>
      </c>
      <c r="E5" s="48" t="s">
        <v>36</v>
      </c>
      <c r="F5" s="48" t="s">
        <v>3</v>
      </c>
      <c r="G5" s="48" t="s">
        <v>3</v>
      </c>
      <c r="H5" s="50" t="s">
        <v>3</v>
      </c>
    </row>
    <row r="6" spans="1:8" x14ac:dyDescent="0.2">
      <c r="A6" s="48" t="s">
        <v>68</v>
      </c>
      <c r="B6" s="48" t="s">
        <v>20</v>
      </c>
      <c r="C6" s="48" t="s">
        <v>68</v>
      </c>
      <c r="D6" s="48" t="s">
        <v>68</v>
      </c>
      <c r="E6" s="48" t="s">
        <v>3</v>
      </c>
      <c r="F6" s="48" t="s">
        <v>20</v>
      </c>
      <c r="G6" s="48" t="s">
        <v>20</v>
      </c>
      <c r="H6" s="50" t="s">
        <v>20</v>
      </c>
    </row>
    <row r="7" spans="1:8" x14ac:dyDescent="0.2">
      <c r="A7" s="48" t="s">
        <v>50</v>
      </c>
      <c r="B7" s="48" t="s">
        <v>68</v>
      </c>
      <c r="C7" s="48" t="s">
        <v>50</v>
      </c>
      <c r="D7" s="48" t="s">
        <v>50</v>
      </c>
      <c r="E7" s="48" t="s">
        <v>20</v>
      </c>
      <c r="F7" s="48" t="s">
        <v>68</v>
      </c>
      <c r="G7" s="48" t="s">
        <v>68</v>
      </c>
      <c r="H7" s="50" t="s">
        <v>68</v>
      </c>
    </row>
    <row r="8" spans="1:8" x14ac:dyDescent="0.2">
      <c r="A8" s="48" t="s">
        <v>75</v>
      </c>
      <c r="B8" s="48" t="s">
        <v>50</v>
      </c>
      <c r="C8" s="48" t="s">
        <v>16</v>
      </c>
      <c r="D8" s="48" t="s">
        <v>16</v>
      </c>
      <c r="E8" s="48" t="s">
        <v>68</v>
      </c>
      <c r="F8" s="48" t="s">
        <v>50</v>
      </c>
      <c r="G8" s="48" t="s">
        <v>50</v>
      </c>
      <c r="H8" s="50" t="s">
        <v>50</v>
      </c>
    </row>
    <row r="9" spans="1:8" x14ac:dyDescent="0.2">
      <c r="A9" s="48" t="s">
        <v>16</v>
      </c>
      <c r="B9" s="48" t="s">
        <v>16</v>
      </c>
      <c r="C9" s="48" t="s">
        <v>10</v>
      </c>
      <c r="D9" s="48" t="s">
        <v>10</v>
      </c>
      <c r="E9" s="48" t="s">
        <v>50</v>
      </c>
      <c r="F9" s="48" t="s">
        <v>16</v>
      </c>
      <c r="G9" s="48" t="s">
        <v>16</v>
      </c>
      <c r="H9" s="50" t="s">
        <v>16</v>
      </c>
    </row>
    <row r="10" spans="1:8" x14ac:dyDescent="0.2">
      <c r="A10" s="48" t="s">
        <v>10</v>
      </c>
      <c r="B10" s="48" t="s">
        <v>10</v>
      </c>
      <c r="C10" s="48" t="s">
        <v>17</v>
      </c>
      <c r="D10" s="48" t="s">
        <v>17</v>
      </c>
      <c r="E10" s="48" t="s">
        <v>16</v>
      </c>
      <c r="F10" s="48" t="s">
        <v>10</v>
      </c>
      <c r="G10" s="48" t="s">
        <v>10</v>
      </c>
      <c r="H10" s="50" t="s">
        <v>10</v>
      </c>
    </row>
    <row r="11" spans="1:8" x14ac:dyDescent="0.2">
      <c r="A11" s="48" t="s">
        <v>17</v>
      </c>
      <c r="B11" s="48" t="s">
        <v>17</v>
      </c>
      <c r="C11" s="48" t="s">
        <v>43</v>
      </c>
      <c r="D11" s="48" t="s">
        <v>43</v>
      </c>
      <c r="E11" s="48" t="s">
        <v>10</v>
      </c>
      <c r="F11" s="48" t="s">
        <v>17</v>
      </c>
      <c r="G11" s="48" t="s">
        <v>17</v>
      </c>
      <c r="H11" s="50" t="s">
        <v>17</v>
      </c>
    </row>
    <row r="12" spans="1:8" x14ac:dyDescent="0.2">
      <c r="A12" s="48" t="s">
        <v>37</v>
      </c>
      <c r="B12" s="48" t="s">
        <v>37</v>
      </c>
      <c r="C12" s="48" t="s">
        <v>37</v>
      </c>
      <c r="D12" s="48" t="s">
        <v>37</v>
      </c>
      <c r="E12" s="48" t="s">
        <v>17</v>
      </c>
      <c r="F12" s="48" t="s">
        <v>43</v>
      </c>
      <c r="G12" s="48" t="s">
        <v>37</v>
      </c>
      <c r="H12" s="50" t="s">
        <v>37</v>
      </c>
    </row>
    <row r="13" spans="1:8" x14ac:dyDescent="0.2">
      <c r="A13" s="48" t="s">
        <v>35</v>
      </c>
      <c r="B13" s="48" t="s">
        <v>35</v>
      </c>
      <c r="C13" s="48" t="s">
        <v>35</v>
      </c>
      <c r="D13" s="48" t="s">
        <v>35</v>
      </c>
      <c r="E13" s="48" t="s">
        <v>37</v>
      </c>
      <c r="F13" s="48" t="s">
        <v>35</v>
      </c>
      <c r="G13" s="48" t="s">
        <v>35</v>
      </c>
      <c r="H13" s="50" t="s">
        <v>35</v>
      </c>
    </row>
    <row r="14" spans="1:8" x14ac:dyDescent="0.2">
      <c r="A14" s="48" t="s">
        <v>26</v>
      </c>
      <c r="B14" s="48" t="s">
        <v>26</v>
      </c>
      <c r="C14" s="48" t="s">
        <v>26</v>
      </c>
      <c r="D14" s="48" t="s">
        <v>26</v>
      </c>
      <c r="E14" s="48" t="s">
        <v>35</v>
      </c>
      <c r="F14" s="48" t="s">
        <v>26</v>
      </c>
      <c r="G14" s="48" t="s">
        <v>26</v>
      </c>
      <c r="H14" s="50" t="s">
        <v>26</v>
      </c>
    </row>
    <row r="15" spans="1:8" x14ac:dyDescent="0.2">
      <c r="A15" s="48" t="s">
        <v>2</v>
      </c>
      <c r="B15" s="48" t="s">
        <v>2</v>
      </c>
      <c r="C15" s="48" t="s">
        <v>2</v>
      </c>
      <c r="D15" s="48" t="s">
        <v>2</v>
      </c>
      <c r="E15" s="51" t="s">
        <v>98</v>
      </c>
      <c r="F15" s="48" t="s">
        <v>46</v>
      </c>
      <c r="G15" s="48" t="s">
        <v>46</v>
      </c>
      <c r="H15" s="50" t="s">
        <v>46</v>
      </c>
    </row>
    <row r="16" spans="1:8" x14ac:dyDescent="0.2">
      <c r="A16" s="48" t="s">
        <v>14</v>
      </c>
      <c r="B16" s="48" t="s">
        <v>14</v>
      </c>
      <c r="C16" s="48" t="s">
        <v>14</v>
      </c>
      <c r="D16" s="48" t="s">
        <v>14</v>
      </c>
      <c r="E16" s="48" t="s">
        <v>26</v>
      </c>
      <c r="F16" s="48" t="s">
        <v>2</v>
      </c>
      <c r="G16" s="48" t="s">
        <v>2</v>
      </c>
      <c r="H16" s="50" t="s">
        <v>2</v>
      </c>
    </row>
    <row r="17" spans="1:8" x14ac:dyDescent="0.2">
      <c r="A17" s="48" t="s">
        <v>27</v>
      </c>
      <c r="B17" s="48" t="s">
        <v>27</v>
      </c>
      <c r="C17" s="48" t="s">
        <v>27</v>
      </c>
      <c r="D17" s="48" t="s">
        <v>27</v>
      </c>
      <c r="E17" s="48" t="s">
        <v>2</v>
      </c>
      <c r="F17" s="48" t="s">
        <v>14</v>
      </c>
      <c r="G17" s="48" t="s">
        <v>14</v>
      </c>
      <c r="H17" s="50" t="s">
        <v>14</v>
      </c>
    </row>
    <row r="18" spans="1:8" x14ac:dyDescent="0.2">
      <c r="A18" s="48" t="s">
        <v>112</v>
      </c>
      <c r="B18" s="48" t="s">
        <v>112</v>
      </c>
      <c r="C18" s="48" t="s">
        <v>112</v>
      </c>
      <c r="D18" s="48" t="s">
        <v>112</v>
      </c>
      <c r="E18" s="48" t="s">
        <v>14</v>
      </c>
      <c r="F18" s="48" t="s">
        <v>27</v>
      </c>
      <c r="G18" s="48" t="s">
        <v>27</v>
      </c>
      <c r="H18" s="50" t="s">
        <v>27</v>
      </c>
    </row>
    <row r="19" spans="1:8" x14ac:dyDescent="0.2">
      <c r="A19" s="48" t="s">
        <v>8</v>
      </c>
      <c r="B19" s="48" t="s">
        <v>8</v>
      </c>
      <c r="C19" s="48" t="s">
        <v>8</v>
      </c>
      <c r="D19" s="48" t="s">
        <v>8</v>
      </c>
      <c r="E19" s="48" t="s">
        <v>27</v>
      </c>
      <c r="F19" s="48" t="s">
        <v>8</v>
      </c>
      <c r="G19" s="48" t="s">
        <v>8</v>
      </c>
      <c r="H19" s="50" t="s">
        <v>8</v>
      </c>
    </row>
    <row r="20" spans="1:8" x14ac:dyDescent="0.2">
      <c r="A20" s="48" t="s">
        <v>31</v>
      </c>
      <c r="B20" s="48" t="s">
        <v>31</v>
      </c>
      <c r="C20" s="48" t="s">
        <v>31</v>
      </c>
      <c r="D20" s="48" t="s">
        <v>31</v>
      </c>
      <c r="E20" s="48" t="s">
        <v>8</v>
      </c>
      <c r="F20" s="48" t="s">
        <v>31</v>
      </c>
      <c r="G20" s="48" t="s">
        <v>31</v>
      </c>
      <c r="H20" s="50" t="s">
        <v>31</v>
      </c>
    </row>
    <row r="21" spans="1:8" x14ac:dyDescent="0.2">
      <c r="A21" s="48" t="s">
        <v>42</v>
      </c>
      <c r="B21" s="48" t="s">
        <v>42</v>
      </c>
      <c r="C21" s="48" t="s">
        <v>42</v>
      </c>
      <c r="D21" s="48" t="s">
        <v>42</v>
      </c>
      <c r="E21" s="48" t="s">
        <v>31</v>
      </c>
      <c r="F21" s="48" t="s">
        <v>24</v>
      </c>
      <c r="G21" s="50" t="s">
        <v>42</v>
      </c>
      <c r="H21" s="50" t="s">
        <v>45</v>
      </c>
    </row>
    <row r="22" spans="1:8" x14ac:dyDescent="0.2">
      <c r="A22" s="48" t="s">
        <v>24</v>
      </c>
      <c r="B22" s="48" t="s">
        <v>24</v>
      </c>
      <c r="C22" s="48" t="s">
        <v>24</v>
      </c>
      <c r="D22" s="48" t="s">
        <v>24</v>
      </c>
      <c r="E22" s="48" t="s">
        <v>24</v>
      </c>
      <c r="F22" s="48" t="s">
        <v>5</v>
      </c>
      <c r="G22" s="48" t="s">
        <v>24</v>
      </c>
      <c r="H22" s="50" t="s">
        <v>24</v>
      </c>
    </row>
    <row r="23" spans="1:8" x14ac:dyDescent="0.2">
      <c r="A23" s="48" t="s">
        <v>5</v>
      </c>
      <c r="B23" s="48" t="s">
        <v>5</v>
      </c>
      <c r="C23" s="48" t="s">
        <v>5</v>
      </c>
      <c r="D23" s="48" t="s">
        <v>5</v>
      </c>
      <c r="E23" s="48" t="s">
        <v>5</v>
      </c>
      <c r="F23" s="48" t="s">
        <v>4</v>
      </c>
      <c r="G23" s="48" t="s">
        <v>5</v>
      </c>
      <c r="H23" s="50" t="s">
        <v>5</v>
      </c>
    </row>
    <row r="24" spans="1:8" x14ac:dyDescent="0.2">
      <c r="A24" s="48" t="s">
        <v>4</v>
      </c>
      <c r="B24" s="48" t="s">
        <v>4</v>
      </c>
      <c r="C24" s="48" t="s">
        <v>4</v>
      </c>
      <c r="D24" s="48" t="s">
        <v>4</v>
      </c>
      <c r="E24" s="48" t="s">
        <v>4</v>
      </c>
      <c r="F24" s="48" t="s">
        <v>7</v>
      </c>
      <c r="G24" s="48" t="s">
        <v>4</v>
      </c>
      <c r="H24" s="50" t="s">
        <v>4</v>
      </c>
    </row>
    <row r="25" spans="1:8" x14ac:dyDescent="0.2">
      <c r="A25" s="48" t="s">
        <v>7</v>
      </c>
      <c r="B25" s="48" t="s">
        <v>7</v>
      </c>
      <c r="C25" s="48" t="s">
        <v>7</v>
      </c>
      <c r="D25" s="48" t="s">
        <v>7</v>
      </c>
      <c r="E25" s="48" t="s">
        <v>7</v>
      </c>
      <c r="F25" s="48" t="s">
        <v>12</v>
      </c>
      <c r="G25" s="48" t="s">
        <v>7</v>
      </c>
      <c r="H25" s="50" t="s">
        <v>7</v>
      </c>
    </row>
    <row r="26" spans="1:8" x14ac:dyDescent="0.2">
      <c r="A26" s="48" t="s">
        <v>12</v>
      </c>
      <c r="B26" s="48" t="s">
        <v>12</v>
      </c>
      <c r="C26" s="48" t="s">
        <v>12</v>
      </c>
      <c r="D26" s="48" t="s">
        <v>12</v>
      </c>
      <c r="E26" s="48" t="s">
        <v>12</v>
      </c>
      <c r="F26" s="48" t="s">
        <v>25</v>
      </c>
      <c r="G26" s="48" t="s">
        <v>12</v>
      </c>
      <c r="H26" s="50" t="s">
        <v>12</v>
      </c>
    </row>
    <row r="27" spans="1:8" x14ac:dyDescent="0.2">
      <c r="A27" s="48" t="s">
        <v>25</v>
      </c>
      <c r="B27" s="48" t="s">
        <v>25</v>
      </c>
      <c r="C27" s="48" t="s">
        <v>25</v>
      </c>
      <c r="D27" s="48" t="s">
        <v>25</v>
      </c>
      <c r="E27" s="48" t="s">
        <v>25</v>
      </c>
      <c r="F27" s="48" t="s">
        <v>28</v>
      </c>
      <c r="G27" s="48" t="s">
        <v>25</v>
      </c>
      <c r="H27" s="50" t="s">
        <v>25</v>
      </c>
    </row>
    <row r="28" spans="1:8" x14ac:dyDescent="0.2">
      <c r="A28" s="48" t="s">
        <v>28</v>
      </c>
      <c r="B28" s="48" t="s">
        <v>28</v>
      </c>
      <c r="C28" s="48" t="s">
        <v>28</v>
      </c>
      <c r="D28" s="48" t="s">
        <v>28</v>
      </c>
      <c r="E28" s="48" t="s">
        <v>28</v>
      </c>
      <c r="F28" s="48" t="s">
        <v>23</v>
      </c>
      <c r="G28" s="48" t="s">
        <v>23</v>
      </c>
      <c r="H28" s="50" t="s">
        <v>28</v>
      </c>
    </row>
    <row r="29" spans="1:8" x14ac:dyDescent="0.2">
      <c r="A29" s="48" t="s">
        <v>23</v>
      </c>
      <c r="B29" s="48" t="s">
        <v>23</v>
      </c>
      <c r="C29" s="48" t="s">
        <v>23</v>
      </c>
      <c r="D29" s="48" t="s">
        <v>23</v>
      </c>
      <c r="E29" s="48" t="s">
        <v>23</v>
      </c>
      <c r="F29" s="48" t="s">
        <v>21</v>
      </c>
      <c r="G29" s="48" t="s">
        <v>21</v>
      </c>
      <c r="H29" s="50" t="s">
        <v>23</v>
      </c>
    </row>
    <row r="30" spans="1:8" x14ac:dyDescent="0.2">
      <c r="A30" s="48" t="s">
        <v>21</v>
      </c>
      <c r="B30" s="48" t="s">
        <v>142</v>
      </c>
      <c r="C30" s="48" t="s">
        <v>21</v>
      </c>
      <c r="D30" s="48" t="s">
        <v>21</v>
      </c>
      <c r="E30" s="48" t="s">
        <v>21</v>
      </c>
      <c r="F30" s="48" t="s">
        <v>32</v>
      </c>
      <c r="G30" s="48" t="s">
        <v>32</v>
      </c>
      <c r="H30" s="50" t="s">
        <v>21</v>
      </c>
    </row>
    <row r="31" spans="1:8" x14ac:dyDescent="0.2">
      <c r="A31" s="48" t="s">
        <v>142</v>
      </c>
      <c r="B31" s="48" t="s">
        <v>32</v>
      </c>
      <c r="C31" s="48" t="s">
        <v>142</v>
      </c>
      <c r="D31" s="48" t="s">
        <v>142</v>
      </c>
      <c r="E31" s="48" t="s">
        <v>32</v>
      </c>
      <c r="F31" s="48" t="s">
        <v>18</v>
      </c>
      <c r="G31" s="48" t="s">
        <v>18</v>
      </c>
      <c r="H31" s="50" t="s">
        <v>32</v>
      </c>
    </row>
    <row r="32" spans="1:8" x14ac:dyDescent="0.2">
      <c r="A32" s="48" t="s">
        <v>32</v>
      </c>
      <c r="B32" s="48" t="s">
        <v>18</v>
      </c>
      <c r="C32" s="48" t="s">
        <v>32</v>
      </c>
      <c r="D32" s="48" t="s">
        <v>32</v>
      </c>
      <c r="E32" s="48" t="s">
        <v>18</v>
      </c>
      <c r="F32" s="48" t="s">
        <v>38</v>
      </c>
      <c r="G32" s="48" t="s">
        <v>38</v>
      </c>
      <c r="H32" s="50" t="s">
        <v>18</v>
      </c>
    </row>
    <row r="33" spans="1:8" x14ac:dyDescent="0.2">
      <c r="A33" s="48" t="s">
        <v>18</v>
      </c>
      <c r="B33" s="48" t="s">
        <v>38</v>
      </c>
      <c r="C33" s="48" t="s">
        <v>18</v>
      </c>
      <c r="D33" s="48" t="s">
        <v>18</v>
      </c>
      <c r="E33" s="48" t="s">
        <v>38</v>
      </c>
      <c r="F33" s="48" t="s">
        <v>30</v>
      </c>
      <c r="G33" s="48" t="s">
        <v>30</v>
      </c>
      <c r="H33" s="50" t="s">
        <v>38</v>
      </c>
    </row>
    <row r="34" spans="1:8" x14ac:dyDescent="0.2">
      <c r="A34" s="48" t="s">
        <v>38</v>
      </c>
      <c r="B34" s="48" t="s">
        <v>30</v>
      </c>
      <c r="C34" s="48" t="s">
        <v>38</v>
      </c>
      <c r="D34" s="48" t="s">
        <v>38</v>
      </c>
      <c r="E34" s="48" t="s">
        <v>30</v>
      </c>
      <c r="F34" s="48" t="s">
        <v>29</v>
      </c>
      <c r="G34" s="48" t="s">
        <v>29</v>
      </c>
      <c r="H34" s="50" t="s">
        <v>30</v>
      </c>
    </row>
    <row r="35" spans="1:8" x14ac:dyDescent="0.2">
      <c r="A35" s="48" t="s">
        <v>30</v>
      </c>
      <c r="B35" s="48" t="s">
        <v>29</v>
      </c>
      <c r="C35" s="48" t="s">
        <v>30</v>
      </c>
      <c r="D35" s="48" t="s">
        <v>30</v>
      </c>
      <c r="E35" s="48" t="s">
        <v>29</v>
      </c>
      <c r="F35" s="48" t="s">
        <v>33</v>
      </c>
      <c r="G35" s="50" t="s">
        <v>33</v>
      </c>
      <c r="H35" s="50" t="s">
        <v>29</v>
      </c>
    </row>
    <row r="36" spans="1:8" x14ac:dyDescent="0.2">
      <c r="A36" s="48" t="s">
        <v>29</v>
      </c>
      <c r="B36" s="48" t="s">
        <v>22</v>
      </c>
      <c r="C36" s="48" t="s">
        <v>29</v>
      </c>
      <c r="D36" s="48" t="s">
        <v>29</v>
      </c>
      <c r="E36" s="48" t="s">
        <v>33</v>
      </c>
      <c r="F36" s="48" t="s">
        <v>22</v>
      </c>
      <c r="G36" s="48" t="s">
        <v>22</v>
      </c>
      <c r="H36" s="50" t="s">
        <v>22</v>
      </c>
    </row>
    <row r="37" spans="1:8" x14ac:dyDescent="0.2">
      <c r="A37" s="48" t="s">
        <v>22</v>
      </c>
      <c r="B37" s="48" t="s">
        <v>34</v>
      </c>
      <c r="C37" s="48" t="s">
        <v>22</v>
      </c>
      <c r="D37" s="48" t="s">
        <v>22</v>
      </c>
      <c r="E37" s="48" t="s">
        <v>22</v>
      </c>
      <c r="F37" s="48" t="s">
        <v>34</v>
      </c>
      <c r="G37" s="48" t="s">
        <v>34</v>
      </c>
      <c r="H37" s="50" t="s">
        <v>34</v>
      </c>
    </row>
    <row r="38" spans="1:8" x14ac:dyDescent="0.2">
      <c r="A38" s="48" t="s">
        <v>34</v>
      </c>
      <c r="B38" s="48" t="s">
        <v>6</v>
      </c>
      <c r="C38" s="48" t="s">
        <v>34</v>
      </c>
      <c r="D38" s="48" t="s">
        <v>34</v>
      </c>
      <c r="E38" s="48" t="s">
        <v>34</v>
      </c>
      <c r="F38" s="48" t="s">
        <v>6</v>
      </c>
      <c r="G38" s="48" t="s">
        <v>15</v>
      </c>
      <c r="H38" s="50" t="s">
        <v>15</v>
      </c>
    </row>
    <row r="39" spans="1:8" x14ac:dyDescent="0.2">
      <c r="A39" s="48" t="s">
        <v>6</v>
      </c>
      <c r="B39" s="48" t="s">
        <v>13</v>
      </c>
      <c r="C39" s="48" t="s">
        <v>15</v>
      </c>
      <c r="D39" s="48" t="s">
        <v>15</v>
      </c>
      <c r="E39" s="48" t="s">
        <v>15</v>
      </c>
      <c r="F39" s="48" t="s">
        <v>163</v>
      </c>
      <c r="G39" s="48" t="s">
        <v>6</v>
      </c>
      <c r="H39" s="50" t="s">
        <v>6</v>
      </c>
    </row>
    <row r="40" spans="1:8" x14ac:dyDescent="0.2">
      <c r="A40" s="48" t="s">
        <v>13</v>
      </c>
      <c r="B40" s="48" t="s">
        <v>166</v>
      </c>
      <c r="C40" s="48" t="s">
        <v>6</v>
      </c>
      <c r="D40" s="48" t="s">
        <v>6</v>
      </c>
      <c r="E40" s="48" t="s">
        <v>6</v>
      </c>
      <c r="F40" s="48" t="s">
        <v>13</v>
      </c>
      <c r="G40" s="48" t="s">
        <v>163</v>
      </c>
      <c r="H40" s="50" t="s">
        <v>163</v>
      </c>
    </row>
    <row r="41" spans="1:8" x14ac:dyDescent="0.2">
      <c r="A41" s="48" t="s">
        <v>19</v>
      </c>
      <c r="B41" s="48" t="s">
        <v>19</v>
      </c>
      <c r="C41" s="48" t="s">
        <v>13</v>
      </c>
      <c r="D41" s="48" t="s">
        <v>13</v>
      </c>
      <c r="E41" s="48" t="s">
        <v>13</v>
      </c>
      <c r="F41" s="48" t="s">
        <v>19</v>
      </c>
      <c r="G41" s="48" t="s">
        <v>13</v>
      </c>
      <c r="H41" s="50" t="s">
        <v>13</v>
      </c>
    </row>
    <row r="42" spans="1:8" x14ac:dyDescent="0.2">
      <c r="A42" s="48" t="s">
        <v>9</v>
      </c>
      <c r="B42" s="48" t="s">
        <v>9</v>
      </c>
      <c r="C42" s="48" t="s">
        <v>19</v>
      </c>
      <c r="D42" s="48" t="s">
        <v>19</v>
      </c>
      <c r="E42" s="48" t="s">
        <v>19</v>
      </c>
      <c r="F42" s="48" t="s">
        <v>9</v>
      </c>
      <c r="G42" s="48" t="s">
        <v>19</v>
      </c>
      <c r="H42" s="50" t="s">
        <v>19</v>
      </c>
    </row>
    <row r="43" spans="1:8" x14ac:dyDescent="0.2">
      <c r="A43" s="48" t="s">
        <v>52</v>
      </c>
      <c r="B43" s="48" t="s">
        <v>52</v>
      </c>
      <c r="C43" s="48" t="s">
        <v>9</v>
      </c>
      <c r="D43" s="48" t="s">
        <v>9</v>
      </c>
      <c r="E43" s="48" t="s">
        <v>9</v>
      </c>
      <c r="F43" s="48" t="s">
        <v>52</v>
      </c>
      <c r="G43" s="48" t="s">
        <v>9</v>
      </c>
      <c r="H43" s="50" t="s">
        <v>9</v>
      </c>
    </row>
    <row r="44" spans="1:8" x14ac:dyDescent="0.2">
      <c r="A44" s="48"/>
    </row>
    <row r="45" spans="1:8" x14ac:dyDescent="0.2">
      <c r="A45" s="48"/>
    </row>
    <row r="46" spans="1:8" x14ac:dyDescent="0.2">
      <c r="A46" s="49" t="s">
        <v>182</v>
      </c>
      <c r="B46" s="49" t="s">
        <v>182</v>
      </c>
      <c r="C46" s="22" t="s">
        <v>182</v>
      </c>
      <c r="D46" s="22" t="s">
        <v>182</v>
      </c>
      <c r="E46" s="22" t="s">
        <v>182</v>
      </c>
      <c r="F46" s="22" t="s">
        <v>182</v>
      </c>
      <c r="G46" s="22" t="s">
        <v>182</v>
      </c>
      <c r="H46" s="22" t="s">
        <v>182</v>
      </c>
    </row>
    <row r="47" spans="1:8" x14ac:dyDescent="0.2">
      <c r="A47" s="48" t="s">
        <v>49</v>
      </c>
      <c r="B47" s="48" t="s">
        <v>49</v>
      </c>
      <c r="C47" s="48" t="s">
        <v>49</v>
      </c>
      <c r="D47" s="52" t="s">
        <v>49</v>
      </c>
      <c r="E47" s="48" t="s">
        <v>39</v>
      </c>
      <c r="F47" s="53" t="s">
        <v>48</v>
      </c>
      <c r="G47" s="53" t="s">
        <v>49</v>
      </c>
      <c r="H47" s="48" t="s">
        <v>49</v>
      </c>
    </row>
    <row r="48" spans="1:8" x14ac:dyDescent="0.2">
      <c r="A48" s="48" t="s">
        <v>48</v>
      </c>
      <c r="B48" s="48" t="s">
        <v>43</v>
      </c>
      <c r="C48" s="48" t="s">
        <v>48</v>
      </c>
      <c r="D48" s="52" t="s">
        <v>48</v>
      </c>
      <c r="E48" s="48" t="s">
        <v>40</v>
      </c>
      <c r="F48" s="48" t="s">
        <v>39</v>
      </c>
      <c r="G48" s="48" t="s">
        <v>39</v>
      </c>
      <c r="H48" s="48" t="s">
        <v>39</v>
      </c>
    </row>
    <row r="49" spans="1:8" x14ac:dyDescent="0.2">
      <c r="A49" s="48" t="s">
        <v>43</v>
      </c>
      <c r="B49" s="48" t="s">
        <v>183</v>
      </c>
      <c r="C49" s="48" t="s">
        <v>183</v>
      </c>
      <c r="D49" s="52" t="s">
        <v>183</v>
      </c>
      <c r="E49" s="48" t="s">
        <v>43</v>
      </c>
      <c r="F49" s="48" t="s">
        <v>40</v>
      </c>
      <c r="G49" s="48" t="s">
        <v>40</v>
      </c>
      <c r="H49" s="48" t="s">
        <v>40</v>
      </c>
    </row>
    <row r="50" spans="1:8" x14ac:dyDescent="0.2">
      <c r="A50" s="48" t="s">
        <v>183</v>
      </c>
      <c r="B50" s="48" t="s">
        <v>46</v>
      </c>
      <c r="C50" s="48" t="s">
        <v>46</v>
      </c>
      <c r="D50" s="48" t="s">
        <v>46</v>
      </c>
      <c r="E50" s="48" t="s">
        <v>46</v>
      </c>
      <c r="F50" s="54" t="s">
        <v>37</v>
      </c>
      <c r="G50" s="54" t="s">
        <v>43</v>
      </c>
      <c r="H50" s="48" t="s">
        <v>43</v>
      </c>
    </row>
    <row r="51" spans="1:8" x14ac:dyDescent="0.2">
      <c r="A51" s="48" t="s">
        <v>46</v>
      </c>
      <c r="B51" s="48" t="s">
        <v>21</v>
      </c>
      <c r="C51" s="48" t="s">
        <v>45</v>
      </c>
      <c r="D51" s="52" t="s">
        <v>45</v>
      </c>
      <c r="E51" s="48" t="s">
        <v>175</v>
      </c>
      <c r="F51" s="53" t="s">
        <v>183</v>
      </c>
      <c r="G51" s="53" t="s">
        <v>183</v>
      </c>
      <c r="H51" s="48" t="s">
        <v>183</v>
      </c>
    </row>
    <row r="52" spans="1:8" x14ac:dyDescent="0.2">
      <c r="A52" s="48" t="s">
        <v>33</v>
      </c>
      <c r="B52" s="48" t="s">
        <v>33</v>
      </c>
      <c r="C52" s="48" t="s">
        <v>33</v>
      </c>
      <c r="D52" s="52" t="s">
        <v>33</v>
      </c>
      <c r="E52" s="48" t="s">
        <v>42</v>
      </c>
      <c r="F52" s="48" t="s">
        <v>175</v>
      </c>
      <c r="G52" s="48" t="s">
        <v>175</v>
      </c>
      <c r="H52" s="48" t="s">
        <v>151</v>
      </c>
    </row>
    <row r="53" spans="1:8" x14ac:dyDescent="0.2">
      <c r="A53" s="48" t="s">
        <v>15</v>
      </c>
      <c r="B53" s="48" t="s">
        <v>15</v>
      </c>
      <c r="C53" s="48" t="s">
        <v>163</v>
      </c>
      <c r="D53" s="52" t="s">
        <v>163</v>
      </c>
      <c r="E53" s="53" t="s">
        <v>151</v>
      </c>
      <c r="F53" s="48" t="s">
        <v>42</v>
      </c>
      <c r="G53" s="48" t="s">
        <v>28</v>
      </c>
      <c r="H53" s="48" t="s">
        <v>33</v>
      </c>
    </row>
    <row r="54" spans="1:8" x14ac:dyDescent="0.2">
      <c r="A54" s="48" t="s">
        <v>163</v>
      </c>
      <c r="B54" s="48" t="s">
        <v>163</v>
      </c>
      <c r="C54" s="48" t="s">
        <v>52</v>
      </c>
      <c r="D54" s="52" t="s">
        <v>52</v>
      </c>
      <c r="E54" s="48" t="s">
        <v>44</v>
      </c>
      <c r="F54" s="53" t="s">
        <v>151</v>
      </c>
      <c r="G54" s="53" t="s">
        <v>151</v>
      </c>
      <c r="H54" s="48" t="s">
        <v>166</v>
      </c>
    </row>
    <row r="55" spans="1:8" x14ac:dyDescent="0.2">
      <c r="A55" s="48" t="s">
        <v>166</v>
      </c>
      <c r="E55" s="48" t="s">
        <v>163</v>
      </c>
      <c r="F55" s="48" t="s">
        <v>44</v>
      </c>
      <c r="G55" s="48" t="s">
        <v>44</v>
      </c>
      <c r="H55" s="48" t="s">
        <v>52</v>
      </c>
    </row>
    <row r="56" spans="1:8" x14ac:dyDescent="0.2">
      <c r="A56" s="48"/>
      <c r="E56" s="48" t="s">
        <v>166</v>
      </c>
      <c r="F56" s="48" t="s">
        <v>166</v>
      </c>
      <c r="G56" s="48" t="s">
        <v>166</v>
      </c>
      <c r="H56" s="48" t="s">
        <v>170</v>
      </c>
    </row>
    <row r="57" spans="1:8" x14ac:dyDescent="0.2">
      <c r="A57" s="48"/>
      <c r="E57" s="48" t="s">
        <v>52</v>
      </c>
      <c r="F57" s="48" t="s">
        <v>170</v>
      </c>
      <c r="G57" s="54" t="s">
        <v>52</v>
      </c>
    </row>
    <row r="58" spans="1:8" x14ac:dyDescent="0.2">
      <c r="A58" s="48"/>
      <c r="E58" s="48" t="s">
        <v>170</v>
      </c>
      <c r="G58" s="48" t="s">
        <v>170</v>
      </c>
    </row>
    <row r="59" spans="1:8" x14ac:dyDescent="0.2">
      <c r="A59" s="48"/>
    </row>
    <row r="60" spans="1:8" x14ac:dyDescent="0.2">
      <c r="A60" s="48"/>
    </row>
    <row r="61" spans="1:8" x14ac:dyDescent="0.2">
      <c r="A61" s="48"/>
    </row>
  </sheetData>
  <sortState xmlns:xlrd2="http://schemas.microsoft.com/office/spreadsheetml/2017/richdata2" ref="H47:H56">
    <sortCondition ref="H47:H56"/>
  </sortState>
  <printOptions gridLines="1"/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PIC LIST FY 19</vt:lpstr>
      <vt:lpstr>PIC Index FY 19</vt:lpstr>
      <vt:lpstr>Past Indices</vt:lpstr>
      <vt:lpstr>'PIC Index FY 19'!Print_Area</vt:lpstr>
      <vt:lpstr>'PIC LIST FY 19'!Print_Area</vt:lpstr>
      <vt:lpstr>'PIC Index FY 19'!Print_Titles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kathie rubenbauer</dc:creator>
  <cp:lastModifiedBy>Lindquist, Eric</cp:lastModifiedBy>
  <cp:lastPrinted>2020-01-22T19:38:35Z</cp:lastPrinted>
  <dcterms:created xsi:type="dcterms:W3CDTF">1998-07-10T17:18:02Z</dcterms:created>
  <dcterms:modified xsi:type="dcterms:W3CDTF">2020-02-18T23:58:22Z</dcterms:modified>
</cp:coreProperties>
</file>