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m-fs102\UserRedirections\LindquistEr\Documents\PIC Index\FY2020\"/>
    </mc:Choice>
  </mc:AlternateContent>
  <xr:revisionPtr revIDLastSave="0" documentId="13_ncr:1_{41BB528B-0033-415E-B691-AB7799E23EBB}" xr6:coauthVersionLast="44" xr6:coauthVersionMax="44" xr10:uidLastSave="{00000000-0000-0000-0000-000000000000}"/>
  <bookViews>
    <workbookView xWindow="2190" yWindow="0" windowWidth="18000" windowHeight="12900" xr2:uid="{00000000-000D-0000-FFFF-FFFF00000000}"/>
  </bookViews>
  <sheets>
    <sheet name="PIC LIST FY 20" sheetId="1" r:id="rId1"/>
    <sheet name="PIC Index FY 20" sheetId="2" r:id="rId2"/>
    <sheet name="Past Indices" sheetId="4" r:id="rId3"/>
  </sheets>
  <definedNames>
    <definedName name="_xlnm.Print_Area" localSheetId="1">'PIC Index FY 20'!$A$6:$O$174</definedName>
    <definedName name="_xlnm.Print_Area" localSheetId="0">'PIC LIST FY 20'!$A$1:$E$57</definedName>
    <definedName name="_xlnm.Print_Titles" localSheetId="1">'PIC Index FY 20'!$1:$5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73" i="2" l="1"/>
  <c r="M2" i="2"/>
  <c r="M1" i="2"/>
  <c r="H2" i="2"/>
  <c r="H1" i="2"/>
  <c r="F2" i="2"/>
  <c r="F1" i="2"/>
  <c r="D2" i="2"/>
  <c r="D1" i="2"/>
  <c r="K14" i="2" l="1"/>
  <c r="M3" i="2" l="1"/>
  <c r="H3" i="2"/>
  <c r="I173" i="2" s="1"/>
  <c r="N102" i="2" l="1"/>
  <c r="N115" i="2"/>
  <c r="N34" i="2"/>
  <c r="N85" i="2"/>
  <c r="N18" i="2"/>
  <c r="N37" i="2"/>
  <c r="N45" i="2"/>
  <c r="N12" i="2"/>
  <c r="N28" i="2"/>
  <c r="N10" i="2"/>
  <c r="N24" i="2"/>
  <c r="N168" i="2"/>
  <c r="N51" i="2"/>
  <c r="N166" i="2"/>
  <c r="N52" i="2"/>
  <c r="N95" i="2"/>
  <c r="N100" i="2"/>
  <c r="N68" i="2"/>
  <c r="N106" i="2"/>
  <c r="N109" i="2"/>
  <c r="N33" i="2"/>
  <c r="N112" i="2"/>
  <c r="N19" i="2"/>
  <c r="N67" i="2"/>
  <c r="N6" i="2"/>
  <c r="N81" i="2"/>
  <c r="N170" i="2"/>
  <c r="N90" i="2"/>
  <c r="N142" i="2"/>
  <c r="N140" i="2"/>
  <c r="N30" i="2"/>
  <c r="N161" i="2"/>
  <c r="N172" i="2"/>
  <c r="N73" i="2"/>
  <c r="N96" i="2"/>
  <c r="N105" i="2"/>
  <c r="N89" i="2"/>
  <c r="N138" i="2"/>
  <c r="N129" i="2"/>
  <c r="N74" i="2"/>
  <c r="N41" i="2"/>
  <c r="N69" i="2"/>
  <c r="N118" i="2"/>
  <c r="N121" i="2"/>
  <c r="N99" i="2"/>
  <c r="N125" i="2"/>
  <c r="N53" i="2"/>
  <c r="N70" i="2"/>
  <c r="N27" i="2"/>
  <c r="N49" i="2"/>
  <c r="N171" i="2"/>
  <c r="N111" i="2"/>
  <c r="N93" i="2"/>
  <c r="N104" i="2"/>
  <c r="N127" i="2"/>
  <c r="N165" i="2"/>
  <c r="N123" i="2"/>
  <c r="N64" i="2"/>
  <c r="N154" i="2"/>
  <c r="N77" i="2"/>
  <c r="N94" i="2"/>
  <c r="N139" i="2"/>
  <c r="N163" i="2"/>
  <c r="N20" i="2"/>
  <c r="N54" i="2"/>
  <c r="N107" i="2"/>
  <c r="N65" i="2"/>
  <c r="N58" i="2"/>
  <c r="N141" i="2"/>
  <c r="N156" i="2"/>
  <c r="N103" i="2"/>
  <c r="N155" i="2"/>
  <c r="N169" i="2"/>
  <c r="N17" i="2"/>
  <c r="N153" i="2"/>
  <c r="N86" i="2"/>
  <c r="N42" i="2"/>
  <c r="N148" i="2"/>
  <c r="N60" i="2"/>
  <c r="N32" i="2"/>
  <c r="N131" i="2"/>
  <c r="N173" i="2"/>
  <c r="N113" i="2"/>
  <c r="N88" i="2"/>
  <c r="N59" i="2"/>
  <c r="N8" i="2"/>
  <c r="N144" i="2"/>
  <c r="N97" i="2"/>
  <c r="N13" i="2"/>
  <c r="N38" i="2"/>
  <c r="N116" i="2"/>
  <c r="N7" i="2"/>
  <c r="N151" i="2"/>
  <c r="N87" i="2"/>
  <c r="N174" i="2"/>
  <c r="N21" i="2"/>
  <c r="N36" i="2"/>
  <c r="N47" i="2"/>
  <c r="N98" i="2"/>
  <c r="N22" i="2"/>
  <c r="N57" i="2"/>
  <c r="N143" i="2"/>
  <c r="N164" i="2"/>
  <c r="N126" i="2"/>
  <c r="N150" i="2"/>
  <c r="N16" i="2"/>
  <c r="N46" i="2"/>
  <c r="N117" i="2"/>
  <c r="N167" i="2"/>
  <c r="N84" i="2"/>
  <c r="N80" i="2"/>
  <c r="N158" i="2"/>
  <c r="N25" i="2"/>
  <c r="N160" i="2"/>
  <c r="N56" i="2"/>
  <c r="N128" i="2"/>
  <c r="N135" i="2"/>
  <c r="N35" i="2"/>
  <c r="N61" i="2"/>
  <c r="N63" i="2"/>
  <c r="N72" i="2"/>
  <c r="N91" i="2"/>
  <c r="N55" i="2"/>
  <c r="N11" i="2"/>
  <c r="N147" i="2"/>
  <c r="N15" i="2"/>
  <c r="N122" i="2"/>
  <c r="N26" i="2"/>
  <c r="N79" i="2"/>
  <c r="N43" i="2"/>
  <c r="N162" i="2"/>
  <c r="N31" i="2"/>
  <c r="N75" i="2"/>
  <c r="N83" i="2"/>
  <c r="N134" i="2"/>
  <c r="N50" i="2"/>
  <c r="N124" i="2"/>
  <c r="N101" i="2"/>
  <c r="N66" i="2"/>
  <c r="N78" i="2"/>
  <c r="N130" i="2"/>
  <c r="N152" i="2"/>
  <c r="N23" i="2"/>
  <c r="N136" i="2"/>
  <c r="N157" i="2"/>
  <c r="N132" i="2"/>
  <c r="N92" i="2"/>
  <c r="N149" i="2"/>
  <c r="N120" i="2"/>
  <c r="N108" i="2"/>
  <c r="N44" i="2"/>
  <c r="N76" i="2"/>
  <c r="N146" i="2"/>
  <c r="N82" i="2"/>
  <c r="N62" i="2"/>
  <c r="N71" i="2"/>
  <c r="N145" i="2"/>
  <c r="N14" i="2"/>
  <c r="N137" i="2"/>
  <c r="N133" i="2"/>
  <c r="N39" i="2"/>
  <c r="N119" i="2"/>
  <c r="N114" i="2"/>
  <c r="N9" i="2"/>
  <c r="N48" i="2"/>
  <c r="N29" i="2"/>
  <c r="N159" i="2"/>
  <c r="N110" i="2"/>
  <c r="N40" i="2"/>
  <c r="I35" i="2"/>
  <c r="I119" i="2"/>
  <c r="I19" i="2"/>
  <c r="I107" i="2"/>
  <c r="I120" i="2"/>
  <c r="I22" i="2"/>
  <c r="I20" i="2"/>
  <c r="I45" i="2"/>
  <c r="I53" i="2"/>
  <c r="I99" i="2"/>
  <c r="I55" i="2"/>
  <c r="I166" i="2"/>
  <c r="I10" i="2"/>
  <c r="I48" i="2"/>
  <c r="I129" i="2"/>
  <c r="I113" i="2"/>
  <c r="I174" i="2"/>
  <c r="I123" i="2"/>
  <c r="I51" i="2"/>
  <c r="I60" i="2"/>
  <c r="I159" i="2"/>
  <c r="I41" i="2"/>
  <c r="I122" i="2"/>
  <c r="I132" i="2"/>
  <c r="I125" i="2"/>
  <c r="I58" i="2"/>
  <c r="I168" i="2"/>
  <c r="I134" i="2"/>
  <c r="I33" i="2"/>
  <c r="I66" i="2"/>
  <c r="I167" i="2"/>
  <c r="I50" i="2"/>
  <c r="I128" i="2"/>
  <c r="I64" i="2"/>
  <c r="I154" i="2"/>
  <c r="I103" i="2"/>
  <c r="I68" i="2"/>
  <c r="I140" i="2"/>
  <c r="I61" i="2"/>
  <c r="I14" i="2"/>
  <c r="I47" i="2"/>
  <c r="I172" i="2"/>
  <c r="I153" i="2"/>
  <c r="I83" i="2"/>
  <c r="I36" i="2"/>
  <c r="I73" i="2"/>
  <c r="I72" i="2"/>
  <c r="I74" i="2"/>
  <c r="I143" i="2"/>
  <c r="I17" i="2"/>
  <c r="I101" i="2"/>
  <c r="I29" i="2"/>
  <c r="I84" i="2"/>
  <c r="I80" i="2"/>
  <c r="I158" i="2"/>
  <c r="I25" i="2"/>
  <c r="I160" i="2"/>
  <c r="I56" i="2"/>
  <c r="I46" i="2"/>
  <c r="I126" i="2"/>
  <c r="I171" i="2"/>
  <c r="I26" i="2"/>
  <c r="I18" i="2"/>
  <c r="I34" i="2"/>
  <c r="I156" i="2"/>
  <c r="I102" i="2"/>
  <c r="I169" i="2"/>
  <c r="I6" i="2"/>
  <c r="I112" i="2"/>
  <c r="I94" i="2"/>
  <c r="I70" i="2"/>
  <c r="I149" i="2"/>
  <c r="I121" i="2"/>
  <c r="I52" i="2"/>
  <c r="I71" i="2"/>
  <c r="I135" i="2"/>
  <c r="I142" i="2"/>
  <c r="I145" i="2"/>
  <c r="I44" i="2"/>
  <c r="I77" i="2"/>
  <c r="I162" i="2"/>
  <c r="I98" i="2"/>
  <c r="I138" i="2"/>
  <c r="I105" i="2"/>
  <c r="I148" i="2"/>
  <c r="I59" i="2"/>
  <c r="I136" i="2"/>
  <c r="I124" i="2"/>
  <c r="I116" i="2"/>
  <c r="I86" i="2"/>
  <c r="I130" i="2"/>
  <c r="I89" i="2"/>
  <c r="I75" i="2"/>
  <c r="I8" i="2"/>
  <c r="I146" i="2"/>
  <c r="I82" i="2"/>
  <c r="I144" i="2"/>
  <c r="I62" i="2"/>
  <c r="I97" i="2"/>
  <c r="I76" i="2"/>
  <c r="I157" i="2"/>
  <c r="I108" i="2"/>
  <c r="I91" i="2"/>
  <c r="I65" i="2"/>
  <c r="I115" i="2"/>
  <c r="I28" i="2"/>
  <c r="I147" i="2"/>
  <c r="I38" i="2"/>
  <c r="I85" i="2"/>
  <c r="I63" i="2"/>
  <c r="I141" i="2"/>
  <c r="I96" i="2"/>
  <c r="I90" i="2"/>
  <c r="I37" i="2"/>
  <c r="I151" i="2"/>
  <c r="I139" i="2"/>
  <c r="I109" i="2"/>
  <c r="I95" i="2"/>
  <c r="I100" i="2"/>
  <c r="I27" i="2"/>
  <c r="I43" i="2"/>
  <c r="I12" i="2"/>
  <c r="I49" i="2"/>
  <c r="I114" i="2"/>
  <c r="I9" i="2"/>
  <c r="I161" i="2"/>
  <c r="I152" i="2"/>
  <c r="I57" i="2"/>
  <c r="I69" i="2"/>
  <c r="I88" i="2"/>
  <c r="I23" i="2"/>
  <c r="I163" i="2"/>
  <c r="I21" i="2"/>
  <c r="I78" i="2"/>
  <c r="I40" i="2"/>
  <c r="I110" i="2"/>
  <c r="I118" i="2"/>
  <c r="I111" i="2"/>
  <c r="I93" i="2"/>
  <c r="I104" i="2"/>
  <c r="I127" i="2"/>
  <c r="I165" i="2"/>
  <c r="I7" i="2"/>
  <c r="I150" i="2"/>
  <c r="I11" i="2"/>
  <c r="I106" i="2"/>
  <c r="I16" i="2"/>
  <c r="I92" i="2"/>
  <c r="I133" i="2"/>
  <c r="I39" i="2"/>
  <c r="I79" i="2"/>
  <c r="I15" i="2"/>
  <c r="I164" i="2"/>
  <c r="I87" i="2"/>
  <c r="I54" i="2"/>
  <c r="I30" i="2"/>
  <c r="I81" i="2"/>
  <c r="I67" i="2"/>
  <c r="I117" i="2"/>
  <c r="I137" i="2"/>
  <c r="I170" i="2"/>
  <c r="I31" i="2"/>
  <c r="I24" i="2"/>
  <c r="I42" i="2"/>
  <c r="I131" i="2"/>
  <c r="I32" i="2"/>
  <c r="I155" i="2"/>
  <c r="I13" i="2"/>
  <c r="D3" i="2"/>
  <c r="E173" i="2" s="1"/>
  <c r="F3" i="2"/>
  <c r="G173" i="2" s="1"/>
  <c r="K174" i="2"/>
  <c r="K172" i="2"/>
  <c r="K171" i="2"/>
  <c r="K166" i="2"/>
  <c r="K170" i="2"/>
  <c r="K165" i="2"/>
  <c r="K159" i="2"/>
  <c r="K167" i="2"/>
  <c r="K161" i="2"/>
  <c r="K169" i="2"/>
  <c r="K168" i="2"/>
  <c r="K162" i="2"/>
  <c r="K158" i="2"/>
  <c r="K164" i="2"/>
  <c r="K152" i="2"/>
  <c r="K150" i="2"/>
  <c r="K160" i="2"/>
  <c r="K154" i="2"/>
  <c r="K157" i="2"/>
  <c r="K146" i="2"/>
  <c r="K149" i="2"/>
  <c r="K153" i="2"/>
  <c r="K155" i="2"/>
  <c r="K163" i="2"/>
  <c r="K151" i="2"/>
  <c r="K148" i="2"/>
  <c r="K128" i="2"/>
  <c r="K137" i="2"/>
  <c r="K147" i="2"/>
  <c r="K156" i="2"/>
  <c r="K144" i="2"/>
  <c r="K129" i="2"/>
  <c r="K131" i="2"/>
  <c r="K111" i="2"/>
  <c r="K48" i="2"/>
  <c r="K143" i="2"/>
  <c r="K139" i="2"/>
  <c r="K127" i="2"/>
  <c r="K114" i="2"/>
  <c r="K145" i="2"/>
  <c r="K91" i="2"/>
  <c r="K142" i="2"/>
  <c r="K140" i="2"/>
  <c r="K117" i="2"/>
  <c r="K109" i="2"/>
  <c r="K87" i="2"/>
  <c r="K141" i="2"/>
  <c r="K132" i="2"/>
  <c r="K84" i="2"/>
  <c r="K133" i="2"/>
  <c r="K123" i="2"/>
  <c r="K130" i="2"/>
  <c r="K107" i="2"/>
  <c r="K124" i="2"/>
  <c r="K118" i="2"/>
  <c r="K103" i="2"/>
  <c r="K108" i="2"/>
  <c r="K138" i="2"/>
  <c r="K115" i="2"/>
  <c r="K86" i="2"/>
  <c r="K92" i="2"/>
  <c r="K95" i="2"/>
  <c r="K102" i="2"/>
  <c r="K136" i="2"/>
  <c r="K112" i="2"/>
  <c r="K122" i="2"/>
  <c r="K105" i="2"/>
  <c r="K79" i="2"/>
  <c r="K126" i="2"/>
  <c r="K81" i="2"/>
  <c r="K110" i="2"/>
  <c r="K61" i="2"/>
  <c r="K64" i="2"/>
  <c r="K75" i="2"/>
  <c r="K88" i="2"/>
  <c r="K125" i="2"/>
  <c r="K120" i="2"/>
  <c r="K113" i="2"/>
  <c r="K116" i="2"/>
  <c r="K101" i="2"/>
  <c r="K68" i="2"/>
  <c r="K76" i="2"/>
  <c r="K60" i="2"/>
  <c r="K97" i="2"/>
  <c r="K69" i="2"/>
  <c r="K82" i="2"/>
  <c r="K100" i="2"/>
  <c r="K66" i="2"/>
  <c r="K98" i="2"/>
  <c r="K77" i="2"/>
  <c r="K59" i="2"/>
  <c r="K83" i="2"/>
  <c r="K56" i="2"/>
  <c r="K119" i="2"/>
  <c r="K135" i="2"/>
  <c r="K33" i="2"/>
  <c r="K43" i="2"/>
  <c r="K96" i="2"/>
  <c r="K134" i="2"/>
  <c r="K74" i="2"/>
  <c r="K104" i="2"/>
  <c r="K106" i="2"/>
  <c r="K70" i="2"/>
  <c r="K62" i="2"/>
  <c r="K73" i="2"/>
  <c r="K50" i="2"/>
  <c r="K78" i="2"/>
  <c r="K90" i="2"/>
  <c r="K67" i="2"/>
  <c r="K99" i="2"/>
  <c r="K71" i="2"/>
  <c r="K58" i="2"/>
  <c r="K85" i="2"/>
  <c r="K44" i="2"/>
  <c r="K121" i="2"/>
  <c r="K52" i="2"/>
  <c r="K94" i="2"/>
  <c r="K51" i="2"/>
  <c r="K54" i="2"/>
  <c r="K55" i="2"/>
  <c r="K53" i="2"/>
  <c r="K72" i="2"/>
  <c r="K65" i="2"/>
  <c r="K93" i="2"/>
  <c r="K35" i="2"/>
  <c r="K80" i="2"/>
  <c r="K39" i="2"/>
  <c r="K45" i="2"/>
  <c r="K89" i="2"/>
  <c r="K63" i="2"/>
  <c r="K57" i="2"/>
  <c r="K36" i="2"/>
  <c r="K46" i="2"/>
  <c r="K42" i="2"/>
  <c r="K30" i="2"/>
  <c r="K32" i="2"/>
  <c r="K37" i="2"/>
  <c r="K49" i="2"/>
  <c r="K47" i="2"/>
  <c r="K40" i="2"/>
  <c r="K28" i="2"/>
  <c r="K34" i="2"/>
  <c r="K26" i="2"/>
  <c r="K27" i="2"/>
  <c r="K41" i="2"/>
  <c r="K38" i="2"/>
  <c r="K24" i="2"/>
  <c r="K29" i="2"/>
  <c r="K22" i="2"/>
  <c r="K21" i="2"/>
  <c r="K25" i="2"/>
  <c r="K31" i="2"/>
  <c r="K18" i="2"/>
  <c r="K17" i="2"/>
  <c r="K16" i="2"/>
  <c r="K23" i="2"/>
  <c r="K20" i="2"/>
  <c r="K19" i="2"/>
  <c r="K12" i="2"/>
  <c r="K15" i="2"/>
  <c r="K13" i="2"/>
  <c r="K11" i="2"/>
  <c r="K9" i="2"/>
  <c r="K10" i="2"/>
  <c r="K8" i="2"/>
  <c r="K7" i="2"/>
  <c r="K6" i="2"/>
  <c r="G157" i="2" l="1"/>
  <c r="K2" i="2"/>
  <c r="K1" i="2"/>
  <c r="G60" i="2"/>
  <c r="G74" i="2"/>
  <c r="G114" i="2"/>
  <c r="G95" i="2"/>
  <c r="G140" i="2"/>
  <c r="G14" i="2"/>
  <c r="G93" i="2"/>
  <c r="G21" i="2"/>
  <c r="G91" i="2"/>
  <c r="G36" i="2"/>
  <c r="G47" i="2"/>
  <c r="G46" i="2"/>
  <c r="G81" i="2"/>
  <c r="G107" i="2"/>
  <c r="G22" i="2"/>
  <c r="G84" i="2"/>
  <c r="G42" i="2"/>
  <c r="G17" i="2"/>
  <c r="G168" i="2"/>
  <c r="G63" i="2"/>
  <c r="G38" i="2"/>
  <c r="G77" i="2"/>
  <c r="G145" i="2"/>
  <c r="G135" i="2"/>
  <c r="G52" i="2"/>
  <c r="G30" i="2"/>
  <c r="G155" i="2"/>
  <c r="G117" i="2"/>
  <c r="G13" i="2"/>
  <c r="G123" i="2"/>
  <c r="G62" i="2"/>
  <c r="G82" i="2"/>
  <c r="G8" i="2"/>
  <c r="G130" i="2"/>
  <c r="G133" i="2"/>
  <c r="G7" i="2"/>
  <c r="G137" i="2"/>
  <c r="G116" i="2"/>
  <c r="G124" i="2"/>
  <c r="G136" i="2"/>
  <c r="G59" i="2"/>
  <c r="G148" i="2"/>
  <c r="G105" i="2"/>
  <c r="G138" i="2"/>
  <c r="G98" i="2"/>
  <c r="G79" i="2"/>
  <c r="G87" i="2"/>
  <c r="G141" i="2"/>
  <c r="G120" i="2"/>
  <c r="G53" i="2"/>
  <c r="G15" i="2"/>
  <c r="G6" i="2"/>
  <c r="G85" i="2"/>
  <c r="G99" i="2"/>
  <c r="G164" i="2"/>
  <c r="G101" i="2"/>
  <c r="G10" i="2"/>
  <c r="G12" i="2"/>
  <c r="G76" i="2"/>
  <c r="G64" i="2"/>
  <c r="G118" i="2"/>
  <c r="G11" i="2"/>
  <c r="G72" i="2"/>
  <c r="G83" i="2"/>
  <c r="G172" i="2"/>
  <c r="G156" i="2"/>
  <c r="G122" i="2"/>
  <c r="G151" i="2"/>
  <c r="G121" i="2"/>
  <c r="E148" i="2"/>
  <c r="E7" i="2"/>
  <c r="E138" i="2"/>
  <c r="E136" i="2"/>
  <c r="E116" i="2"/>
  <c r="E88" i="2"/>
  <c r="E20" i="2"/>
  <c r="E52" i="2"/>
  <c r="E71" i="2"/>
  <c r="E135" i="2"/>
  <c r="E142" i="2"/>
  <c r="E145" i="2"/>
  <c r="E44" i="2"/>
  <c r="E77" i="2"/>
  <c r="E162" i="2"/>
  <c r="E38" i="2"/>
  <c r="E169" i="2"/>
  <c r="E63" i="2"/>
  <c r="E60" i="2"/>
  <c r="E48" i="2"/>
  <c r="E42" i="2"/>
  <c r="E134" i="2"/>
  <c r="E22" i="2"/>
  <c r="E10" i="2"/>
  <c r="E24" i="2"/>
  <c r="E168" i="2"/>
  <c r="E51" i="2"/>
  <c r="E166" i="2"/>
  <c r="E50" i="2"/>
  <c r="E172" i="2"/>
  <c r="E83" i="2"/>
  <c r="E73" i="2"/>
  <c r="E91" i="2"/>
  <c r="E11" i="2"/>
  <c r="E67" i="2"/>
  <c r="E151" i="2"/>
  <c r="E81" i="2"/>
  <c r="E37" i="2"/>
  <c r="E156" i="2"/>
  <c r="E34" i="2"/>
  <c r="E125" i="2"/>
  <c r="E18" i="2"/>
  <c r="E170" i="2"/>
  <c r="E108" i="2"/>
  <c r="E59" i="2"/>
  <c r="E57" i="2"/>
  <c r="E23" i="2"/>
  <c r="E123" i="2"/>
  <c r="E139" i="2"/>
  <c r="E13" i="2"/>
  <c r="E35" i="2"/>
  <c r="E117" i="2"/>
  <c r="E174" i="2"/>
  <c r="E155" i="2"/>
  <c r="E167" i="2"/>
  <c r="E30" i="2"/>
  <c r="E94" i="2"/>
  <c r="E96" i="2"/>
  <c r="E21" i="2"/>
  <c r="E78" i="2"/>
  <c r="E40" i="2"/>
  <c r="E110" i="2"/>
  <c r="E118" i="2"/>
  <c r="E111" i="2"/>
  <c r="E93" i="2"/>
  <c r="E104" i="2"/>
  <c r="E127" i="2"/>
  <c r="E165" i="2"/>
  <c r="E41" i="2"/>
  <c r="E32" i="2"/>
  <c r="E159" i="2"/>
  <c r="E131" i="2"/>
  <c r="E112" i="2"/>
  <c r="E157" i="2"/>
  <c r="E126" i="2"/>
  <c r="E150" i="2"/>
  <c r="E58" i="2"/>
  <c r="E70" i="2"/>
  <c r="E45" i="2"/>
  <c r="E99" i="2"/>
  <c r="E6" i="2"/>
  <c r="E53" i="2"/>
  <c r="E141" i="2"/>
  <c r="E79" i="2"/>
  <c r="E133" i="2"/>
  <c r="E105" i="2"/>
  <c r="E9" i="2"/>
  <c r="E163" i="2"/>
  <c r="E152" i="2"/>
  <c r="E14" i="2"/>
  <c r="E128" i="2"/>
  <c r="E64" i="2"/>
  <c r="E154" i="2"/>
  <c r="E103" i="2"/>
  <c r="E68" i="2"/>
  <c r="E140" i="2"/>
  <c r="E61" i="2"/>
  <c r="E76" i="2"/>
  <c r="E28" i="2"/>
  <c r="E31" i="2"/>
  <c r="E86" i="2"/>
  <c r="E130" i="2"/>
  <c r="E89" i="2"/>
  <c r="E75" i="2"/>
  <c r="E8" i="2"/>
  <c r="E146" i="2"/>
  <c r="E82" i="2"/>
  <c r="E144" i="2"/>
  <c r="E62" i="2"/>
  <c r="E97" i="2"/>
  <c r="E113" i="2"/>
  <c r="E66" i="2"/>
  <c r="E129" i="2"/>
  <c r="E33" i="2"/>
  <c r="E19" i="2"/>
  <c r="E132" i="2"/>
  <c r="E147" i="2"/>
  <c r="E102" i="2"/>
  <c r="E39" i="2"/>
  <c r="E90" i="2"/>
  <c r="E164" i="2"/>
  <c r="E85" i="2"/>
  <c r="E15" i="2"/>
  <c r="E120" i="2"/>
  <c r="E87" i="2"/>
  <c r="E124" i="2"/>
  <c r="E69" i="2"/>
  <c r="E109" i="2"/>
  <c r="E43" i="2"/>
  <c r="E106" i="2"/>
  <c r="E17" i="2"/>
  <c r="E80" i="2"/>
  <c r="E56" i="2"/>
  <c r="E72" i="2"/>
  <c r="E149" i="2"/>
  <c r="E92" i="2"/>
  <c r="E119" i="2"/>
  <c r="E98" i="2"/>
  <c r="E49" i="2"/>
  <c r="E29" i="2"/>
  <c r="E121" i="2"/>
  <c r="E95" i="2"/>
  <c r="E12" i="2"/>
  <c r="E171" i="2"/>
  <c r="E101" i="2"/>
  <c r="E158" i="2"/>
  <c r="E47" i="2"/>
  <c r="E55" i="2"/>
  <c r="E122" i="2"/>
  <c r="E65" i="2"/>
  <c r="E25" i="2"/>
  <c r="E46" i="2"/>
  <c r="E161" i="2"/>
  <c r="E27" i="2"/>
  <c r="E114" i="2"/>
  <c r="E143" i="2"/>
  <c r="E84" i="2"/>
  <c r="E160" i="2"/>
  <c r="E36" i="2"/>
  <c r="E107" i="2"/>
  <c r="E115" i="2"/>
  <c r="E26" i="2"/>
  <c r="E137" i="2"/>
  <c r="E54" i="2"/>
  <c r="E100" i="2"/>
  <c r="E74" i="2"/>
  <c r="E153" i="2"/>
  <c r="E16" i="2"/>
  <c r="G160" i="2"/>
  <c r="G143" i="2"/>
  <c r="G80" i="2"/>
  <c r="G25" i="2"/>
  <c r="G134" i="2"/>
  <c r="G169" i="2"/>
  <c r="G162" i="2"/>
  <c r="G44" i="2"/>
  <c r="G142" i="2"/>
  <c r="G71" i="2"/>
  <c r="G94" i="2"/>
  <c r="G167" i="2"/>
  <c r="G174" i="2"/>
  <c r="G35" i="2"/>
  <c r="G139" i="2"/>
  <c r="G97" i="2"/>
  <c r="G144" i="2"/>
  <c r="G146" i="2"/>
  <c r="G75" i="2"/>
  <c r="G89" i="2"/>
  <c r="G86" i="2"/>
  <c r="G54" i="2"/>
  <c r="G20" i="2"/>
  <c r="G163" i="2"/>
  <c r="G23" i="2"/>
  <c r="G88" i="2"/>
  <c r="G69" i="2"/>
  <c r="G57" i="2"/>
  <c r="G152" i="2"/>
  <c r="G161" i="2"/>
  <c r="G9" i="2"/>
  <c r="G119" i="2"/>
  <c r="G108" i="2"/>
  <c r="G26" i="2"/>
  <c r="G170" i="2"/>
  <c r="G16" i="2"/>
  <c r="G18" i="2"/>
  <c r="G65" i="2"/>
  <c r="G125" i="2"/>
  <c r="G92" i="2"/>
  <c r="G34" i="2"/>
  <c r="G115" i="2"/>
  <c r="G56" i="2"/>
  <c r="G171" i="2"/>
  <c r="G27" i="2"/>
  <c r="G31" i="2"/>
  <c r="G103" i="2"/>
  <c r="G127" i="2"/>
  <c r="G40" i="2"/>
  <c r="G55" i="2"/>
  <c r="G73" i="2"/>
  <c r="G153" i="2"/>
  <c r="G50" i="2"/>
  <c r="G37" i="2"/>
  <c r="G149" i="2"/>
  <c r="G67" i="2"/>
  <c r="G51" i="2"/>
  <c r="G158" i="2"/>
  <c r="G24" i="2"/>
  <c r="G29" i="2"/>
  <c r="G166" i="2"/>
  <c r="G48" i="2"/>
  <c r="G106" i="2"/>
  <c r="G49" i="2"/>
  <c r="G43" i="2"/>
  <c r="G100" i="2"/>
  <c r="G109" i="2"/>
  <c r="G28" i="2"/>
  <c r="G61" i="2"/>
  <c r="G68" i="2"/>
  <c r="G154" i="2"/>
  <c r="G128" i="2"/>
  <c r="G165" i="2"/>
  <c r="G104" i="2"/>
  <c r="G111" i="2"/>
  <c r="G110" i="2"/>
  <c r="G78" i="2"/>
  <c r="G96" i="2"/>
  <c r="G19" i="2"/>
  <c r="G112" i="2"/>
  <c r="G33" i="2"/>
  <c r="G131" i="2"/>
  <c r="G129" i="2"/>
  <c r="G159" i="2"/>
  <c r="G66" i="2"/>
  <c r="G32" i="2"/>
  <c r="G113" i="2"/>
  <c r="G41" i="2"/>
  <c r="G45" i="2"/>
  <c r="G90" i="2"/>
  <c r="G70" i="2"/>
  <c r="G39" i="2"/>
  <c r="G58" i="2"/>
  <c r="G102" i="2"/>
  <c r="G150" i="2"/>
  <c r="G147" i="2"/>
  <c r="G126" i="2"/>
  <c r="G132" i="2"/>
  <c r="K3" i="2" l="1"/>
  <c r="L124" i="2" s="1"/>
  <c r="O124" i="2" s="1"/>
  <c r="L173" i="2" l="1"/>
  <c r="O173" i="2" s="1"/>
  <c r="L66" i="2"/>
  <c r="O66" i="2" s="1"/>
  <c r="L117" i="2"/>
  <c r="O117" i="2" s="1"/>
  <c r="L37" i="2"/>
  <c r="O37" i="2" s="1"/>
  <c r="L133" i="2"/>
  <c r="O133" i="2" s="1"/>
  <c r="L24" i="2"/>
  <c r="O24" i="2" s="1"/>
  <c r="L74" i="2"/>
  <c r="O74" i="2" s="1"/>
  <c r="L121" i="2"/>
  <c r="O121" i="2" s="1"/>
  <c r="L57" i="2"/>
  <c r="O57" i="2" s="1"/>
  <c r="L77" i="2"/>
  <c r="O77" i="2" s="1"/>
  <c r="L113" i="2"/>
  <c r="O113" i="2" s="1"/>
  <c r="L120" i="2"/>
  <c r="O120" i="2" s="1"/>
  <c r="L73" i="2"/>
  <c r="O73" i="2" s="1"/>
  <c r="L69" i="2"/>
  <c r="O69" i="2" s="1"/>
  <c r="L84" i="2"/>
  <c r="O84" i="2" s="1"/>
  <c r="L7" i="2"/>
  <c r="O7" i="2" s="1"/>
  <c r="L145" i="2"/>
  <c r="O145" i="2" s="1"/>
  <c r="L52" i="2"/>
  <c r="O52" i="2" s="1"/>
  <c r="L98" i="2"/>
  <c r="O98" i="2" s="1"/>
  <c r="L101" i="2"/>
  <c r="O101" i="2" s="1"/>
  <c r="L131" i="2"/>
  <c r="O131" i="2" s="1"/>
  <c r="L95" i="2"/>
  <c r="O95" i="2" s="1"/>
  <c r="L17" i="2"/>
  <c r="O17" i="2" s="1"/>
  <c r="L36" i="2"/>
  <c r="O36" i="2" s="1"/>
  <c r="L142" i="2"/>
  <c r="O142" i="2" s="1"/>
  <c r="L33" i="2"/>
  <c r="O33" i="2" s="1"/>
  <c r="L81" i="2"/>
  <c r="O81" i="2" s="1"/>
  <c r="L100" i="2"/>
  <c r="O100" i="2" s="1"/>
  <c r="L28" i="2"/>
  <c r="O28" i="2" s="1"/>
  <c r="L105" i="2"/>
  <c r="O105" i="2" s="1"/>
  <c r="L11" i="2"/>
  <c r="O11" i="2" s="1"/>
  <c r="L6" i="2"/>
  <c r="O6" i="2" s="1"/>
  <c r="L94" i="2"/>
  <c r="O94" i="2" s="1"/>
  <c r="L150" i="2"/>
  <c r="O150" i="2" s="1"/>
  <c r="L41" i="2"/>
  <c r="O41" i="2" s="1"/>
  <c r="L10" i="2"/>
  <c r="O10" i="2" s="1"/>
  <c r="L47" i="2"/>
  <c r="O47" i="2" s="1"/>
  <c r="L62" i="2"/>
  <c r="O62" i="2" s="1"/>
  <c r="L171" i="2"/>
  <c r="O171" i="2" s="1"/>
  <c r="L70" i="2"/>
  <c r="O70" i="2" s="1"/>
  <c r="L76" i="2"/>
  <c r="O76" i="2" s="1"/>
  <c r="L32" i="2"/>
  <c r="O32" i="2" s="1"/>
  <c r="L75" i="2"/>
  <c r="O75" i="2" s="1"/>
  <c r="L107" i="2"/>
  <c r="O107" i="2" s="1"/>
  <c r="L135" i="2"/>
  <c r="O135" i="2" s="1"/>
  <c r="L13" i="2"/>
  <c r="O13" i="2" s="1"/>
  <c r="L90" i="2"/>
  <c r="O90" i="2" s="1"/>
  <c r="L40" i="2"/>
  <c r="O40" i="2" s="1"/>
  <c r="L34" i="2"/>
  <c r="O34" i="2" s="1"/>
  <c r="L92" i="2"/>
  <c r="O92" i="2" s="1"/>
  <c r="L60" i="2"/>
  <c r="O60" i="2" s="1"/>
  <c r="L151" i="2"/>
  <c r="O151" i="2" s="1"/>
  <c r="L50" i="2"/>
  <c r="O50" i="2" s="1"/>
  <c r="L15" i="2"/>
  <c r="O15" i="2" s="1"/>
  <c r="L140" i="2"/>
  <c r="O140" i="2" s="1"/>
  <c r="L138" i="2"/>
  <c r="O138" i="2" s="1"/>
  <c r="L161" i="2"/>
  <c r="O161" i="2" s="1"/>
  <c r="L156" i="2"/>
  <c r="O156" i="2" s="1"/>
  <c r="L148" i="2"/>
  <c r="O148" i="2" s="1"/>
  <c r="L170" i="2"/>
  <c r="O170" i="2" s="1"/>
  <c r="L72" i="2"/>
  <c r="O72" i="2" s="1"/>
  <c r="L68" i="2"/>
  <c r="O68" i="2" s="1"/>
  <c r="L83" i="2"/>
  <c r="O83" i="2" s="1"/>
  <c r="L118" i="2"/>
  <c r="O118" i="2" s="1"/>
  <c r="L154" i="2"/>
  <c r="O154" i="2" s="1"/>
  <c r="L20" i="2"/>
  <c r="O20" i="2" s="1"/>
  <c r="L147" i="2"/>
  <c r="O147" i="2" s="1"/>
  <c r="L167" i="2"/>
  <c r="O167" i="2" s="1"/>
  <c r="L65" i="2"/>
  <c r="O65" i="2" s="1"/>
  <c r="L166" i="2"/>
  <c r="O166" i="2" s="1"/>
  <c r="L152" i="2"/>
  <c r="O152" i="2" s="1"/>
  <c r="L39" i="2"/>
  <c r="O39" i="2" s="1"/>
  <c r="L165" i="2"/>
  <c r="O165" i="2" s="1"/>
  <c r="L91" i="2"/>
  <c r="O91" i="2" s="1"/>
  <c r="L141" i="2"/>
  <c r="O141" i="2" s="1"/>
  <c r="L19" i="2"/>
  <c r="O19" i="2" s="1"/>
  <c r="L46" i="2"/>
  <c r="O46" i="2" s="1"/>
  <c r="L149" i="2"/>
  <c r="O149" i="2" s="1"/>
  <c r="L136" i="2"/>
  <c r="O136" i="2" s="1"/>
  <c r="L115" i="2"/>
  <c r="O115" i="2" s="1"/>
  <c r="L119" i="2"/>
  <c r="O119" i="2" s="1"/>
  <c r="L85" i="2"/>
  <c r="O85" i="2" s="1"/>
  <c r="L93" i="2"/>
  <c r="O93" i="2" s="1"/>
  <c r="L137" i="2"/>
  <c r="O137" i="2" s="1"/>
  <c r="L114" i="2"/>
  <c r="O114" i="2" s="1"/>
  <c r="L122" i="2"/>
  <c r="O122" i="2" s="1"/>
  <c r="L82" i="2"/>
  <c r="O82" i="2" s="1"/>
  <c r="L35" i="2"/>
  <c r="O35" i="2" s="1"/>
  <c r="L23" i="2"/>
  <c r="O23" i="2" s="1"/>
  <c r="L163" i="2"/>
  <c r="O163" i="2" s="1"/>
  <c r="L48" i="2"/>
  <c r="O48" i="2" s="1"/>
  <c r="L169" i="2"/>
  <c r="O169" i="2" s="1"/>
  <c r="L116" i="2"/>
  <c r="O116" i="2" s="1"/>
  <c r="L102" i="2"/>
  <c r="O102" i="2" s="1"/>
  <c r="L31" i="2"/>
  <c r="O31" i="2" s="1"/>
  <c r="L99" i="2"/>
  <c r="O99" i="2" s="1"/>
  <c r="L18" i="2"/>
  <c r="O18" i="2" s="1"/>
  <c r="L64" i="2"/>
  <c r="O64" i="2" s="1"/>
  <c r="L130" i="2"/>
  <c r="O130" i="2" s="1"/>
  <c r="L134" i="2"/>
  <c r="O134" i="2" s="1"/>
  <c r="L63" i="2"/>
  <c r="O63" i="2" s="1"/>
  <c r="L22" i="2"/>
  <c r="O22" i="2" s="1"/>
  <c r="L126" i="2"/>
  <c r="O126" i="2" s="1"/>
  <c r="L45" i="2"/>
  <c r="O45" i="2" s="1"/>
  <c r="L129" i="2"/>
  <c r="O129" i="2" s="1"/>
  <c r="L88" i="2"/>
  <c r="O88" i="2" s="1"/>
  <c r="L78" i="2"/>
  <c r="O78" i="2" s="1"/>
  <c r="L153" i="2"/>
  <c r="O153" i="2" s="1"/>
  <c r="L43" i="2"/>
  <c r="O43" i="2" s="1"/>
  <c r="L160" i="2"/>
  <c r="O160" i="2" s="1"/>
  <c r="L86" i="2"/>
  <c r="O86" i="2" s="1"/>
  <c r="L30" i="2"/>
  <c r="O30" i="2" s="1"/>
  <c r="L155" i="2"/>
  <c r="O155" i="2" s="1"/>
  <c r="L96" i="2"/>
  <c r="O96" i="2" s="1"/>
  <c r="L59" i="2"/>
  <c r="O59" i="2" s="1"/>
  <c r="L127" i="2"/>
  <c r="O127" i="2" s="1"/>
  <c r="L56" i="2"/>
  <c r="O56" i="2" s="1"/>
  <c r="L158" i="2"/>
  <c r="O158" i="2" s="1"/>
  <c r="L61" i="2"/>
  <c r="O61" i="2" s="1"/>
  <c r="L54" i="2"/>
  <c r="O54" i="2" s="1"/>
  <c r="L157" i="2"/>
  <c r="O157" i="2" s="1"/>
  <c r="L51" i="2"/>
  <c r="O51" i="2" s="1"/>
  <c r="L143" i="2"/>
  <c r="O143" i="2" s="1"/>
  <c r="L71" i="2"/>
  <c r="O71" i="2" s="1"/>
  <c r="L128" i="2"/>
  <c r="O128" i="2" s="1"/>
  <c r="L146" i="2"/>
  <c r="O146" i="2" s="1"/>
  <c r="L38" i="2"/>
  <c r="O38" i="2" s="1"/>
  <c r="L49" i="2"/>
  <c r="O49" i="2" s="1"/>
  <c r="L42" i="2"/>
  <c r="O42" i="2" s="1"/>
  <c r="L111" i="2"/>
  <c r="O111" i="2" s="1"/>
  <c r="L53" i="2"/>
  <c r="O53" i="2" s="1"/>
  <c r="L108" i="2"/>
  <c r="O108" i="2" s="1"/>
  <c r="L97" i="2"/>
  <c r="O97" i="2" s="1"/>
  <c r="L16" i="2"/>
  <c r="O16" i="2" s="1"/>
  <c r="L12" i="2"/>
  <c r="O12" i="2" s="1"/>
  <c r="L106" i="2"/>
  <c r="O106" i="2" s="1"/>
  <c r="L8" i="2"/>
  <c r="O8" i="2" s="1"/>
  <c r="L104" i="2"/>
  <c r="O104" i="2" s="1"/>
  <c r="L139" i="2"/>
  <c r="O139" i="2" s="1"/>
  <c r="L58" i="2"/>
  <c r="O58" i="2" s="1"/>
  <c r="L132" i="2"/>
  <c r="O132" i="2" s="1"/>
  <c r="L25" i="2"/>
  <c r="O25" i="2" s="1"/>
  <c r="L168" i="2"/>
  <c r="O168" i="2" s="1"/>
  <c r="L21" i="2"/>
  <c r="O21" i="2" s="1"/>
  <c r="L87" i="2"/>
  <c r="O87" i="2" s="1"/>
  <c r="L89" i="2"/>
  <c r="O89" i="2" s="1"/>
  <c r="L112" i="2"/>
  <c r="O112" i="2" s="1"/>
  <c r="L174" i="2"/>
  <c r="O174" i="2" s="1"/>
  <c r="L125" i="2"/>
  <c r="O125" i="2" s="1"/>
  <c r="L162" i="2"/>
  <c r="O162" i="2" s="1"/>
  <c r="L110" i="2"/>
  <c r="O110" i="2" s="1"/>
  <c r="L159" i="2"/>
  <c r="O159" i="2" s="1"/>
  <c r="L80" i="2"/>
  <c r="O80" i="2" s="1"/>
  <c r="L29" i="2"/>
  <c r="O29" i="2" s="1"/>
  <c r="L44" i="2"/>
  <c r="O44" i="2" s="1"/>
  <c r="L164" i="2"/>
  <c r="O164" i="2" s="1"/>
  <c r="L67" i="2"/>
  <c r="O67" i="2" s="1"/>
  <c r="L109" i="2"/>
  <c r="O109" i="2" s="1"/>
  <c r="L55" i="2"/>
  <c r="O55" i="2" s="1"/>
  <c r="L103" i="2"/>
  <c r="O103" i="2" s="1"/>
  <c r="L27" i="2"/>
  <c r="O27" i="2" s="1"/>
  <c r="L123" i="2"/>
  <c r="O123" i="2" s="1"/>
  <c r="L9" i="2"/>
  <c r="O9" i="2" s="1"/>
  <c r="L14" i="2"/>
  <c r="O14" i="2" s="1"/>
  <c r="L79" i="2"/>
  <c r="O79" i="2" s="1"/>
  <c r="L144" i="2"/>
  <c r="O144" i="2" s="1"/>
  <c r="L172" i="2"/>
  <c r="O172" i="2" s="1"/>
  <c r="L26" i="2"/>
  <c r="O26" i="2" s="1"/>
  <c r="O2" i="2" l="1"/>
</calcChain>
</file>

<file path=xl/sharedStrings.xml><?xml version="1.0" encoding="utf-8"?>
<sst xmlns="http://schemas.openxmlformats.org/spreadsheetml/2006/main" count="774" uniqueCount="209">
  <si>
    <t>Town</t>
  </si>
  <si>
    <t>PIC Rank</t>
  </si>
  <si>
    <t>Hartford</t>
  </si>
  <si>
    <t>Bridgeport</t>
  </si>
  <si>
    <t>New Haven</t>
  </si>
  <si>
    <t>New Britain</t>
  </si>
  <si>
    <t>Waterbury</t>
  </si>
  <si>
    <t>New London</t>
  </si>
  <si>
    <t>Meriden</t>
  </si>
  <si>
    <t>Windham</t>
  </si>
  <si>
    <t>East Hartford</t>
  </si>
  <si>
    <t>Ansonia</t>
  </si>
  <si>
    <t>Norwich</t>
  </si>
  <si>
    <t>West Haven</t>
  </si>
  <si>
    <t>Killingly</t>
  </si>
  <si>
    <t>Voluntown</t>
  </si>
  <si>
    <t>Derby</t>
  </si>
  <si>
    <t>East Haven</t>
  </si>
  <si>
    <t>Sprague</t>
  </si>
  <si>
    <t>Winchester</t>
  </si>
  <si>
    <t>Bristol</t>
  </si>
  <si>
    <t>Putnam</t>
  </si>
  <si>
    <t>Torrington</t>
  </si>
  <si>
    <t>Plymouth</t>
  </si>
  <si>
    <t>Naugatuck</t>
  </si>
  <si>
    <t>Plainfield</t>
  </si>
  <si>
    <t>Hamden</t>
  </si>
  <si>
    <t>Manchester</t>
  </si>
  <si>
    <t>Plainville</t>
  </si>
  <si>
    <t>Stratford</t>
  </si>
  <si>
    <t>Sterling</t>
  </si>
  <si>
    <t>Middletown</t>
  </si>
  <si>
    <t>Seymour</t>
  </si>
  <si>
    <t>Thomaston</t>
  </si>
  <si>
    <t>Vernon</t>
  </si>
  <si>
    <t>Griswold</t>
  </si>
  <si>
    <t>Bloomfield</t>
  </si>
  <si>
    <t>Enfield</t>
  </si>
  <si>
    <t>Stafford</t>
  </si>
  <si>
    <t>Canterbury</t>
  </si>
  <si>
    <t>East Hampton</t>
  </si>
  <si>
    <t>Colchester</t>
  </si>
  <si>
    <t>Montville</t>
  </si>
  <si>
    <t>East Windsor</t>
  </si>
  <si>
    <t>Thompson</t>
  </si>
  <si>
    <t>Milford</t>
  </si>
  <si>
    <t>Hampton</t>
  </si>
  <si>
    <t>Portland</t>
  </si>
  <si>
    <t>Beacon Falls</t>
  </si>
  <si>
    <t>Ashford</t>
  </si>
  <si>
    <t>Chaplin</t>
  </si>
  <si>
    <t>Newington</t>
  </si>
  <si>
    <t>Windsor</t>
  </si>
  <si>
    <t>100dth Percentile</t>
  </si>
  <si>
    <t>1st Percentile</t>
  </si>
  <si>
    <t>Variance</t>
  </si>
  <si>
    <t>Andover</t>
  </si>
  <si>
    <t>Avon</t>
  </si>
  <si>
    <t>Barkhamsted</t>
  </si>
  <si>
    <t>Berlin</t>
  </si>
  <si>
    <t>Bethany</t>
  </si>
  <si>
    <t>Bethel</t>
  </si>
  <si>
    <t>Bethlehem</t>
  </si>
  <si>
    <t>Bolton</t>
  </si>
  <si>
    <t>Bozrah</t>
  </si>
  <si>
    <t>Branford</t>
  </si>
  <si>
    <t>Bridgewater</t>
  </si>
  <si>
    <t>Brookfield</t>
  </si>
  <si>
    <t>Brooklyn</t>
  </si>
  <si>
    <t>Burlington</t>
  </si>
  <si>
    <t>Canaan</t>
  </si>
  <si>
    <t>Canton</t>
  </si>
  <si>
    <t>Cheshire</t>
  </si>
  <si>
    <t>Chester</t>
  </si>
  <si>
    <t>Clinton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</si>
  <si>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</si>
  <si>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</si>
  <si>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</si>
  <si>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</si>
  <si>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</si>
  <si>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</si>
  <si>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</si>
  <si>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</si>
  <si>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Durham</t>
  </si>
  <si>
    <t>Eastford</t>
  </si>
  <si>
    <t>East Granby</t>
  </si>
  <si>
    <t>East Haddam</t>
  </si>
  <si>
    <t>East Lyme</t>
  </si>
  <si>
    <t>Easton</t>
  </si>
  <si>
    <t>Ellington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</si>
  <si>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</si>
  <si>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</si>
  <si>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</si>
  <si>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</si>
  <si>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</si>
  <si>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</si>
  <si>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</si>
  <si>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</si>
  <si>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 xml:space="preserve">Groton </t>
  </si>
  <si>
    <t>Guilford</t>
  </si>
  <si>
    <t>Haddam</t>
  </si>
  <si>
    <t>Hartland</t>
  </si>
  <si>
    <t>Harwinton</t>
  </si>
  <si>
    <t>Hebron</t>
  </si>
  <si>
    <t>Kent</t>
  </si>
  <si>
    <t>Killingworth</t>
  </si>
  <si>
    <t>Lebanon</t>
  </si>
  <si>
    <t>Ledyard</t>
  </si>
  <si>
    <t>Lisbon</t>
  </si>
  <si>
    <t>Litchfield</t>
  </si>
  <si>
    <t>Lyme</t>
  </si>
  <si>
    <t>Madison</t>
  </si>
  <si>
    <t>Mansfield</t>
  </si>
  <si>
    <t>Marlborough</t>
  </si>
  <si>
    <t>Middlebury</t>
  </si>
  <si>
    <t>Middlefield</t>
  </si>
  <si>
    <t>Monroe</t>
  </si>
  <si>
    <t>Morris</t>
  </si>
  <si>
    <t>New Canaan</t>
  </si>
  <si>
    <t>New Fairfield</t>
  </si>
  <si>
    <t>New Hartford</t>
  </si>
  <si>
    <t>New Milford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</si>
  <si>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</si>
  <si>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</si>
  <si>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</si>
  <si>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</si>
  <si>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</si>
  <si>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</si>
  <si>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</si>
  <si>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Old Lyme</t>
  </si>
  <si>
    <t>Old Saybrook</t>
  </si>
  <si>
    <t>Orange</t>
  </si>
  <si>
    <t>Oxford</t>
  </si>
  <si>
    <t>Pomfret</t>
  </si>
  <si>
    <t>Preston</t>
  </si>
  <si>
    <t>Prospect</t>
  </si>
  <si>
    <t>Redding</t>
  </si>
  <si>
    <t>Ridgefield</t>
  </si>
  <si>
    <t>Rocky Hill</t>
  </si>
  <si>
    <t>Roxbury</t>
  </si>
  <si>
    <t>Salem</t>
  </si>
  <si>
    <t>Salisbury</t>
  </si>
  <si>
    <t>Scotland</t>
  </si>
  <si>
    <t>Sharon</t>
  </si>
  <si>
    <t>Shelton</t>
  </si>
  <si>
    <t>Sherman</t>
  </si>
  <si>
    <t>Simsbury</t>
  </si>
  <si>
    <t>Somers</t>
  </si>
  <si>
    <t>Southbury</t>
  </si>
  <si>
    <t>Southington</t>
  </si>
  <si>
    <t>South Windsor</t>
  </si>
  <si>
    <t>Stamford</t>
  </si>
  <si>
    <t>Stonington</t>
  </si>
  <si>
    <t>Suffield</t>
  </si>
  <si>
    <t>Tolland</t>
  </si>
  <si>
    <t>Trumbull</t>
  </si>
  <si>
    <t>Union</t>
  </si>
  <si>
    <t>Wallingford</t>
  </si>
  <si>
    <t>Warren</t>
  </si>
  <si>
    <t>Washington</t>
  </si>
  <si>
    <t>Waterford</t>
  </si>
  <si>
    <t>Watertown</t>
  </si>
  <si>
    <t>Westbrook</t>
  </si>
  <si>
    <t>West Hartford</t>
  </si>
  <si>
    <t>Weston</t>
  </si>
  <si>
    <t>Westport</t>
  </si>
  <si>
    <t>Wethersfield</t>
  </si>
  <si>
    <t>Willington</t>
  </si>
  <si>
    <t>Wilton</t>
  </si>
  <si>
    <t>Windsor Locks</t>
  </si>
  <si>
    <t>Wolcott</t>
  </si>
  <si>
    <t>Woodbridge</t>
  </si>
  <si>
    <t>Woodbury</t>
  </si>
  <si>
    <t>Woodstock</t>
  </si>
  <si>
    <t>PCI Points</t>
  </si>
  <si>
    <t xml:space="preserve">Milford </t>
  </si>
  <si>
    <t>Unemployment Rate Index Points</t>
  </si>
  <si>
    <t>Per Capita AFDC Index Points</t>
  </si>
  <si>
    <t>EMR Index Points</t>
  </si>
  <si>
    <t>AENGLC Index Points</t>
  </si>
  <si>
    <t>Top Quartile:</t>
  </si>
  <si>
    <t>FY 2016</t>
  </si>
  <si>
    <t>Grandfathered</t>
  </si>
  <si>
    <t>Groton</t>
  </si>
  <si>
    <t>Municipality</t>
  </si>
  <si>
    <t>FY 2017</t>
  </si>
  <si>
    <t>FY 2015</t>
  </si>
  <si>
    <t>FY 2014</t>
  </si>
  <si>
    <t>FY 2013</t>
  </si>
  <si>
    <t>FY 2012</t>
  </si>
  <si>
    <t>FY 2018</t>
  </si>
  <si>
    <t>Key:</t>
  </si>
  <si>
    <t>Public Investment Community</t>
  </si>
  <si>
    <t>FY 2019</t>
  </si>
  <si>
    <t>FY 20 PIC Rank</t>
  </si>
  <si>
    <t xml:space="preserve">FY 20 Total PIC Index Points </t>
  </si>
  <si>
    <t>Pursuant to CGS §7-545, the following towns are also designated as FY 2020 Public Investment Communities:</t>
  </si>
  <si>
    <t>2016 Population</t>
  </si>
  <si>
    <t>2016 Per Capita Income (PCI)</t>
  </si>
  <si>
    <t>FY 20 AENGLC</t>
  </si>
  <si>
    <t>FY 17 EMR</t>
  </si>
  <si>
    <t>AFDC Count October 2018 &amp; May 2019</t>
  </si>
  <si>
    <t>2018-2019 Per Capita AFDC Rate (%)</t>
  </si>
  <si>
    <t>2018-2019 Unemployment Rate (%)</t>
  </si>
  <si>
    <t xml:space="preserve">FY 20 Overall Eligibility Index (total of all index points) </t>
  </si>
  <si>
    <t>FY 2020</t>
  </si>
  <si>
    <t>No</t>
  </si>
  <si>
    <t>Yes</t>
  </si>
  <si>
    <t>Eligible for STEAP Election?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</si>
</sst>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</numFmts>
  <fonts count="14" x14ac:knownFonts="1">
    <font>
      <sz val="10"/>
      <name val="Arial"/>
    </font>
    <font>
      <sz val="9"/>
      <name val="Trebuchet MS"/>
      <family val="2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name val="Arial"/>
      <family val="2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4" fontId="2" fillId="0" borderId="0" xfId="0" applyNumberFormat="1" applyFont="1" applyBorder="1" applyAlignment="1">
      <alignment horizontal="right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Continuous"/>
    </xf>
    <xf numFmtId="3" fontId="2" fillId="0" borderId="0" xfId="0" applyNumberFormat="1" applyFont="1" applyFill="1" applyAlignment="1">
      <alignment horizontal="centerContinuous"/>
    </xf>
    <xf numFmtId="10" fontId="2" fillId="0" borderId="0" xfId="0" applyNumberFormat="1" applyFont="1" applyFill="1" applyAlignment="1">
      <alignment horizontal="centerContinuous"/>
    </xf>
    <xf numFmtId="2" fontId="2" fillId="0" borderId="0" xfId="0" applyNumberFormat="1" applyFont="1" applyFill="1" applyAlignment="1">
      <alignment horizontal="centerContinuous"/>
    </xf>
    <xf numFmtId="3" fontId="2" fillId="0" borderId="0" xfId="0" applyNumberFormat="1" applyFont="1" applyFill="1"/>
    <xf numFmtId="2" fontId="2" fillId="0" borderId="0" xfId="0" quotePrefix="1" applyNumberFormat="1" applyFont="1" applyFill="1" applyAlignment="1">
      <alignment horizontal="centerContinuous"/>
    </xf>
    <xf numFmtId="0" fontId="4" fillId="0" borderId="0" xfId="0" applyFont="1"/>
    <xf numFmtId="10" fontId="2" fillId="0" borderId="0" xfId="0" applyNumberFormat="1" applyFont="1" applyFill="1"/>
    <xf numFmtId="165" fontId="2" fillId="0" borderId="0" xfId="0" applyNumberFormat="1" applyFont="1" applyFill="1" applyAlignment="1">
      <alignment horizontal="centerContinuous"/>
    </xf>
    <xf numFmtId="165" fontId="2" fillId="0" borderId="0" xfId="0" applyNumberFormat="1" applyFont="1" applyFill="1"/>
    <xf numFmtId="2" fontId="2" fillId="0" borderId="1" xfId="0" applyNumberFormat="1" applyFont="1" applyFill="1" applyBorder="1" applyAlignment="1">
      <alignment horizontal="right"/>
    </xf>
    <xf numFmtId="10" fontId="2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0" fontId="2" fillId="0" borderId="1" xfId="0" quotePrefix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165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Continuous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/>
    <xf numFmtId="4" fontId="2" fillId="0" borderId="1" xfId="0" applyNumberFormat="1" applyFont="1" applyBorder="1"/>
    <xf numFmtId="0" fontId="6" fillId="2" borderId="1" xfId="0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10" fontId="6" fillId="2" borderId="1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 vertical="top"/>
    </xf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4" fontId="2" fillId="0" borderId="0" xfId="0" applyNumberFormat="1" applyFont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/>
    <xf numFmtId="0" fontId="2" fillId="3" borderId="0" xfId="0" applyFont="1" applyFill="1" applyBorder="1"/>
    <xf numFmtId="0" fontId="5" fillId="0" borderId="0" xfId="0" applyFont="1"/>
    <xf numFmtId="0" fontId="2" fillId="0" borderId="0" xfId="0" applyFont="1" applyAlignment="1">
      <alignment horizontal="left"/>
    </xf>
    <xf numFmtId="0" fontId="2" fillId="0" borderId="0" xfId="0" quotePrefix="1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3" fontId="11" fillId="0" borderId="0" xfId="0" applyNumberFormat="1" applyFont="1" applyAlignment="1">
      <alignment horizontal="center" vertical="top" wrapText="1"/>
    </xf>
    <xf numFmtId="4" fontId="11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4" fontId="2" fillId="0" borderId="0" xfId="0" applyNumberFormat="1" applyFont="1" applyAlignment="1">
      <alignment horizontal="centerContinuous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 vertical="top"/>
    </xf>
    <xf numFmtId="0" fontId="12" fillId="0" borderId="0" xfId="0" applyFont="1"/>
    <xf numFmtId="3" fontId="12" fillId="0" borderId="0" xfId="0" applyNumberFormat="1" applyFont="1"/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1" fontId="12" fillId="0" borderId="0" xfId="0" applyNumberFormat="1" applyFont="1"/>
    <xf numFmtId="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top" wrapText="1"/>
    </xf>
    <xf numFmtId="3" fontId="2" fillId="0" borderId="1" xfId="0" applyNumberFormat="1" applyFont="1" applyFill="1" applyBorder="1"/>
    <xf numFmtId="4" fontId="2" fillId="0" borderId="1" xfId="0" applyNumberFormat="1" applyFont="1" applyFill="1" applyBorder="1"/>
    <xf numFmtId="4" fontId="5" fillId="0" borderId="1" xfId="0" applyNumberFormat="1" applyFont="1" applyFill="1" applyBorder="1" applyAlignment="1">
      <alignment horizontal="right"/>
    </xf>
    <xf numFmtId="0" fontId="2" fillId="0" borderId="1" xfId="0" quotePrefix="1" applyFont="1" applyFill="1" applyBorder="1" applyAlignment="1">
      <alignment horizontal="left"/>
    </xf>
    <xf numFmtId="0" fontId="2" fillId="3" borderId="1" xfId="0" applyFont="1" applyFill="1" applyBorder="1"/>
    <xf numFmtId="3" fontId="2" fillId="3" borderId="1" xfId="0" applyNumberFormat="1" applyFont="1" applyFill="1" applyBorder="1"/>
    <xf numFmtId="2" fontId="2" fillId="3" borderId="1" xfId="0" applyNumberFormat="1" applyFont="1" applyFill="1" applyBorder="1" applyAlignment="1">
      <alignment horizontal="right"/>
    </xf>
    <xf numFmtId="4" fontId="2" fillId="3" borderId="1" xfId="0" applyNumberFormat="1" applyFont="1" applyFill="1" applyBorder="1"/>
    <xf numFmtId="10" fontId="2" fillId="3" borderId="1" xfId="0" applyNumberFormat="1" applyFont="1" applyFill="1" applyBorder="1" applyAlignment="1">
      <alignment horizontal="right"/>
    </xf>
    <xf numFmtId="4" fontId="2" fillId="3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4" fontId="5" fillId="3" borderId="1" xfId="0" applyNumberFormat="1" applyFont="1" applyFill="1" applyBorder="1" applyAlignment="1">
      <alignment horizontal="right"/>
    </xf>
    <xf numFmtId="0" fontId="2" fillId="3" borderId="1" xfId="0" quotePrefix="1" applyFont="1" applyFill="1" applyBorder="1" applyAlignment="1">
      <alignment horizontal="left"/>
    </xf>
    <xf numFmtId="0" fontId="2" fillId="0" borderId="0" xfId="0" applyFont="1" applyFill="1" applyBorder="1" applyAlignment="1"/>
    <xf numFmtId="166" fontId="2" fillId="0" borderId="1" xfId="1" applyNumberFormat="1" applyFont="1" applyFill="1" applyBorder="1"/>
    <xf numFmtId="166" fontId="2" fillId="0" borderId="1" xfId="1" applyNumberFormat="1" applyFont="1" applyFill="1" applyBorder="1" applyAlignment="1">
      <alignment horizontal="right"/>
    </xf>
    <xf numFmtId="166" fontId="2" fillId="0" borderId="1" xfId="1" applyNumberFormat="1" applyFont="1" applyFill="1" applyBorder="1" applyAlignment="1"/>
    <xf numFmtId="166" fontId="2" fillId="4" borderId="1" xfId="1" applyNumberFormat="1" applyFont="1" applyFill="1" applyBorder="1"/>
    <xf numFmtId="166" fontId="2" fillId="4" borderId="1" xfId="1" applyNumberFormat="1" applyFont="1" applyFill="1" applyBorder="1" applyAlignment="1">
      <alignment horizontal="right"/>
    </xf>
    <xf numFmtId="0" fontId="1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tabSelected="1" workbookViewId="0">
      <pane ySplit="1" topLeftCell="A2" activePane="bottomLeft" state="frozen"/>
      <selection pane="bottomLeft"/>
    </sheetView>
  </sheetViews>
  <sheetFormatPr defaultColWidth="8.85546875" defaultRowHeight="12.95" customHeight="1" x14ac:dyDescent="0.35"/>
  <cols>
    <col min="1" max="1" width="17.42578125" style="63" customWidth="1"/>
    <col min="2" max="2" width="23.5703125" style="66" customWidth="1"/>
    <col min="3" max="3" width="18.28515625" style="69" customWidth="1"/>
    <col min="4" max="4" width="19.140625" style="66" customWidth="1"/>
    <col min="5" max="5" width="11.140625" style="2" customWidth="1"/>
    <col min="6" max="16384" width="8.85546875" style="1"/>
  </cols>
  <sheetData>
    <row r="1" spans="1:5" ht="37.5" customHeight="1" x14ac:dyDescent="0.35">
      <c r="A1" s="57" t="s">
        <v>194</v>
      </c>
      <c r="B1" s="57" t="s">
        <v>184</v>
      </c>
      <c r="C1" s="58" t="s">
        <v>195</v>
      </c>
      <c r="D1" s="59" t="s">
        <v>208</v>
      </c>
      <c r="E1" s="60"/>
    </row>
    <row r="2" spans="1:5" ht="15" customHeight="1" x14ac:dyDescent="0.35">
      <c r="A2" s="63">
        <v>1</v>
      </c>
      <c r="B2" s="64" t="s">
        <v>2</v>
      </c>
      <c r="C2" s="65">
        <v>487.2513713296247</v>
      </c>
      <c r="D2" s="66" t="s">
        <v>206</v>
      </c>
    </row>
    <row r="3" spans="1:5" ht="15" customHeight="1" x14ac:dyDescent="0.35">
      <c r="A3" s="63">
        <v>2</v>
      </c>
      <c r="B3" s="64" t="s">
        <v>6</v>
      </c>
      <c r="C3" s="65">
        <v>461.53539145448923</v>
      </c>
      <c r="D3" s="66" t="s">
        <v>206</v>
      </c>
    </row>
    <row r="4" spans="1:5" ht="15" customHeight="1" x14ac:dyDescent="0.35">
      <c r="A4" s="63">
        <v>3</v>
      </c>
      <c r="B4" s="64" t="s">
        <v>5</v>
      </c>
      <c r="C4" s="65">
        <v>432.3477085302485</v>
      </c>
      <c r="D4" s="66" t="s">
        <v>206</v>
      </c>
    </row>
    <row r="5" spans="1:5" ht="15" customHeight="1" x14ac:dyDescent="0.35">
      <c r="A5" s="63">
        <v>4</v>
      </c>
      <c r="B5" s="64" t="s">
        <v>3</v>
      </c>
      <c r="C5" s="65">
        <v>400.18004473240273</v>
      </c>
      <c r="D5" s="66" t="s">
        <v>206</v>
      </c>
    </row>
    <row r="6" spans="1:5" ht="15" customHeight="1" x14ac:dyDescent="0.35">
      <c r="A6" s="63">
        <v>5</v>
      </c>
      <c r="B6" s="64" t="s">
        <v>4</v>
      </c>
      <c r="C6" s="65">
        <v>381.5985129767862</v>
      </c>
      <c r="D6" s="66" t="s">
        <v>206</v>
      </c>
    </row>
    <row r="7" spans="1:5" ht="15" customHeight="1" x14ac:dyDescent="0.35">
      <c r="A7" s="63">
        <v>6</v>
      </c>
      <c r="B7" s="64" t="s">
        <v>9</v>
      </c>
      <c r="C7" s="65">
        <v>376.91890113605439</v>
      </c>
      <c r="D7" s="66" t="s">
        <v>206</v>
      </c>
    </row>
    <row r="8" spans="1:5" ht="15" customHeight="1" x14ac:dyDescent="0.35">
      <c r="A8" s="63">
        <v>7</v>
      </c>
      <c r="B8" s="64" t="s">
        <v>7</v>
      </c>
      <c r="C8" s="65">
        <v>375.35022679332002</v>
      </c>
      <c r="D8" s="66" t="s">
        <v>206</v>
      </c>
    </row>
    <row r="9" spans="1:5" ht="15" customHeight="1" x14ac:dyDescent="0.35">
      <c r="A9" s="63">
        <v>8</v>
      </c>
      <c r="B9" s="64" t="s">
        <v>10</v>
      </c>
      <c r="C9" s="65">
        <v>361.88598893491121</v>
      </c>
      <c r="D9" s="66" t="s">
        <v>206</v>
      </c>
    </row>
    <row r="10" spans="1:5" ht="15" customHeight="1" x14ac:dyDescent="0.35">
      <c r="A10" s="63">
        <v>9</v>
      </c>
      <c r="B10" s="64" t="s">
        <v>11</v>
      </c>
      <c r="C10" s="65">
        <v>345.49476840414832</v>
      </c>
      <c r="D10" s="66" t="s">
        <v>206</v>
      </c>
    </row>
    <row r="11" spans="1:5" ht="15" customHeight="1" x14ac:dyDescent="0.35">
      <c r="A11" s="63">
        <v>10</v>
      </c>
      <c r="B11" s="64" t="s">
        <v>8</v>
      </c>
      <c r="C11" s="65">
        <v>344.73376183104585</v>
      </c>
      <c r="D11" s="67" t="s">
        <v>206</v>
      </c>
    </row>
    <row r="12" spans="1:5" ht="15" customHeight="1" x14ac:dyDescent="0.35">
      <c r="A12" s="63">
        <v>11</v>
      </c>
      <c r="B12" s="64" t="s">
        <v>12</v>
      </c>
      <c r="C12" s="65">
        <v>342.40718584991578</v>
      </c>
      <c r="D12" s="67" t="s">
        <v>206</v>
      </c>
    </row>
    <row r="13" spans="1:5" ht="15" customHeight="1" x14ac:dyDescent="0.35">
      <c r="A13" s="63">
        <v>12</v>
      </c>
      <c r="B13" s="64" t="s">
        <v>16</v>
      </c>
      <c r="C13" s="65">
        <v>334.09394837829228</v>
      </c>
      <c r="D13" s="67" t="s">
        <v>206</v>
      </c>
    </row>
    <row r="14" spans="1:5" ht="15" customHeight="1" x14ac:dyDescent="0.35">
      <c r="A14" s="63">
        <v>13</v>
      </c>
      <c r="B14" s="64" t="s">
        <v>24</v>
      </c>
      <c r="C14" s="65">
        <v>323.6524228149446</v>
      </c>
      <c r="D14" s="67" t="s">
        <v>207</v>
      </c>
    </row>
    <row r="15" spans="1:5" ht="15" customHeight="1" x14ac:dyDescent="0.35">
      <c r="A15" s="63">
        <v>14</v>
      </c>
      <c r="B15" s="64" t="s">
        <v>13</v>
      </c>
      <c r="C15" s="65">
        <v>322.78997135990858</v>
      </c>
      <c r="D15" s="67" t="s">
        <v>206</v>
      </c>
    </row>
    <row r="16" spans="1:5" ht="15" customHeight="1" x14ac:dyDescent="0.35">
      <c r="A16" s="63">
        <v>15</v>
      </c>
      <c r="B16" s="64" t="s">
        <v>22</v>
      </c>
      <c r="C16" s="65">
        <v>322.54700655751617</v>
      </c>
      <c r="D16" s="67" t="s">
        <v>206</v>
      </c>
    </row>
    <row r="17" spans="1:5" ht="15" customHeight="1" x14ac:dyDescent="0.35">
      <c r="A17" s="63">
        <v>16</v>
      </c>
      <c r="B17" s="64" t="s">
        <v>20</v>
      </c>
      <c r="C17" s="65">
        <v>313.13479747065071</v>
      </c>
      <c r="D17" s="67" t="s">
        <v>206</v>
      </c>
    </row>
    <row r="18" spans="1:5" ht="15" customHeight="1" x14ac:dyDescent="0.35">
      <c r="A18" s="63">
        <v>17</v>
      </c>
      <c r="B18" s="64" t="s">
        <v>27</v>
      </c>
      <c r="C18" s="65">
        <v>305.24488491437967</v>
      </c>
      <c r="D18" s="67" t="s">
        <v>206</v>
      </c>
    </row>
    <row r="19" spans="1:5" ht="15" customHeight="1" x14ac:dyDescent="0.35">
      <c r="A19" s="63">
        <v>18</v>
      </c>
      <c r="B19" s="64" t="s">
        <v>23</v>
      </c>
      <c r="C19" s="65">
        <v>303.01640282789657</v>
      </c>
      <c r="D19" s="67" t="s">
        <v>207</v>
      </c>
    </row>
    <row r="20" spans="1:5" ht="15" customHeight="1" x14ac:dyDescent="0.35">
      <c r="A20" s="63">
        <v>19</v>
      </c>
      <c r="B20" s="64" t="s">
        <v>25</v>
      </c>
      <c r="C20" s="65">
        <v>302.73882357024206</v>
      </c>
      <c r="D20" s="67" t="s">
        <v>207</v>
      </c>
    </row>
    <row r="21" spans="1:5" ht="15" customHeight="1" x14ac:dyDescent="0.35">
      <c r="A21" s="63">
        <v>20</v>
      </c>
      <c r="B21" s="64" t="s">
        <v>18</v>
      </c>
      <c r="C21" s="65">
        <v>300.52567189488622</v>
      </c>
      <c r="D21" s="67" t="s">
        <v>207</v>
      </c>
      <c r="E21" s="6"/>
    </row>
    <row r="22" spans="1:5" ht="15" customHeight="1" x14ac:dyDescent="0.35">
      <c r="A22" s="63">
        <v>21</v>
      </c>
      <c r="B22" s="64" t="s">
        <v>30</v>
      </c>
      <c r="C22" s="65">
        <v>300.15068357278307</v>
      </c>
      <c r="D22" s="67" t="s">
        <v>207</v>
      </c>
    </row>
    <row r="23" spans="1:5" ht="15" customHeight="1" x14ac:dyDescent="0.35">
      <c r="A23" s="63">
        <v>22</v>
      </c>
      <c r="B23" s="64" t="s">
        <v>26</v>
      </c>
      <c r="C23" s="65">
        <v>300.01903536919684</v>
      </c>
      <c r="D23" s="67" t="s">
        <v>207</v>
      </c>
    </row>
    <row r="24" spans="1:5" ht="15" customHeight="1" x14ac:dyDescent="0.35">
      <c r="A24" s="63">
        <v>23</v>
      </c>
      <c r="B24" s="64" t="s">
        <v>34</v>
      </c>
      <c r="C24" s="65">
        <v>298.17437724834679</v>
      </c>
      <c r="D24" s="67" t="s">
        <v>206</v>
      </c>
    </row>
    <row r="25" spans="1:5" ht="15" customHeight="1" x14ac:dyDescent="0.35">
      <c r="A25" s="63">
        <v>24</v>
      </c>
      <c r="B25" s="64" t="s">
        <v>14</v>
      </c>
      <c r="C25" s="65">
        <v>293.50473281561955</v>
      </c>
      <c r="D25" s="67" t="s">
        <v>206</v>
      </c>
    </row>
    <row r="26" spans="1:5" ht="15" customHeight="1" x14ac:dyDescent="0.35">
      <c r="A26" s="63">
        <v>25</v>
      </c>
      <c r="B26" s="64" t="s">
        <v>29</v>
      </c>
      <c r="C26" s="65">
        <v>292.59282017131727</v>
      </c>
      <c r="D26" s="67" t="s">
        <v>207</v>
      </c>
    </row>
    <row r="27" spans="1:5" ht="15" customHeight="1" x14ac:dyDescent="0.35">
      <c r="A27" s="63">
        <v>26</v>
      </c>
      <c r="B27" s="64" t="s">
        <v>19</v>
      </c>
      <c r="C27" s="65">
        <v>288.05530917825479</v>
      </c>
      <c r="D27" s="67" t="s">
        <v>207</v>
      </c>
    </row>
    <row r="28" spans="1:5" ht="15" customHeight="1" x14ac:dyDescent="0.35">
      <c r="A28" s="63">
        <v>27</v>
      </c>
      <c r="B28" s="64" t="s">
        <v>17</v>
      </c>
      <c r="C28" s="65">
        <v>287.13875830207382</v>
      </c>
      <c r="D28" s="67" t="s">
        <v>207</v>
      </c>
    </row>
    <row r="29" spans="1:5" ht="15" customHeight="1" x14ac:dyDescent="0.35">
      <c r="A29" s="63">
        <v>28</v>
      </c>
      <c r="B29" s="64" t="s">
        <v>142</v>
      </c>
      <c r="C29" s="65">
        <v>286.13780275046452</v>
      </c>
      <c r="D29" s="67" t="s">
        <v>207</v>
      </c>
    </row>
    <row r="30" spans="1:5" ht="15" customHeight="1" x14ac:dyDescent="0.35">
      <c r="A30" s="63">
        <v>29</v>
      </c>
      <c r="B30" s="64" t="s">
        <v>50</v>
      </c>
      <c r="C30" s="65">
        <v>285.28355980844032</v>
      </c>
      <c r="D30" s="67" t="s">
        <v>207</v>
      </c>
    </row>
    <row r="31" spans="1:5" ht="15" customHeight="1" x14ac:dyDescent="0.35">
      <c r="A31" s="63">
        <v>30</v>
      </c>
      <c r="B31" s="64" t="s">
        <v>35</v>
      </c>
      <c r="C31" s="65">
        <v>284.58497668725846</v>
      </c>
      <c r="D31" s="67" t="s">
        <v>207</v>
      </c>
    </row>
    <row r="32" spans="1:5" ht="15" customHeight="1" x14ac:dyDescent="0.35">
      <c r="A32" s="63">
        <v>31</v>
      </c>
      <c r="B32" s="64" t="s">
        <v>31</v>
      </c>
      <c r="C32" s="65">
        <v>283.48259459082465</v>
      </c>
      <c r="D32" s="66" t="s">
        <v>206</v>
      </c>
    </row>
    <row r="33" spans="1:5" ht="15" customHeight="1" x14ac:dyDescent="0.35">
      <c r="A33" s="63">
        <v>32</v>
      </c>
      <c r="B33" s="64" t="s">
        <v>32</v>
      </c>
      <c r="C33" s="65">
        <v>283.10407022532877</v>
      </c>
      <c r="D33" s="67" t="s">
        <v>207</v>
      </c>
    </row>
    <row r="34" spans="1:5" ht="15" customHeight="1" x14ac:dyDescent="0.35">
      <c r="A34" s="63">
        <v>33</v>
      </c>
      <c r="B34" s="64" t="s">
        <v>38</v>
      </c>
      <c r="C34" s="65">
        <v>279.01858029412517</v>
      </c>
      <c r="D34" s="67" t="s">
        <v>207</v>
      </c>
    </row>
    <row r="35" spans="1:5" ht="15" customHeight="1" x14ac:dyDescent="0.35">
      <c r="A35" s="63">
        <v>34</v>
      </c>
      <c r="B35" s="64" t="s">
        <v>21</v>
      </c>
      <c r="C35" s="65">
        <v>278.91242199850183</v>
      </c>
      <c r="D35" s="67" t="s">
        <v>207</v>
      </c>
      <c r="E35" s="6"/>
    </row>
    <row r="36" spans="1:5" ht="15" customHeight="1" x14ac:dyDescent="0.35">
      <c r="A36" s="63">
        <v>35</v>
      </c>
      <c r="B36" s="64" t="s">
        <v>37</v>
      </c>
      <c r="C36" s="65">
        <v>278.78215861571607</v>
      </c>
      <c r="D36" s="67" t="s">
        <v>206</v>
      </c>
    </row>
    <row r="37" spans="1:5" ht="15" customHeight="1" x14ac:dyDescent="0.35">
      <c r="A37" s="63">
        <v>36</v>
      </c>
      <c r="B37" s="64" t="s">
        <v>36</v>
      </c>
      <c r="C37" s="65">
        <v>278.14758195420808</v>
      </c>
      <c r="D37" s="67" t="s">
        <v>207</v>
      </c>
    </row>
    <row r="38" spans="1:5" ht="15" customHeight="1" x14ac:dyDescent="0.35">
      <c r="A38" s="63">
        <v>37</v>
      </c>
      <c r="B38" s="64" t="s">
        <v>43</v>
      </c>
      <c r="C38" s="65">
        <v>276.53544323828066</v>
      </c>
      <c r="D38" s="67" t="s">
        <v>207</v>
      </c>
    </row>
    <row r="39" spans="1:5" ht="15" customHeight="1" x14ac:dyDescent="0.35">
      <c r="A39" s="63">
        <v>38</v>
      </c>
      <c r="B39" s="64" t="s">
        <v>112</v>
      </c>
      <c r="C39" s="65">
        <v>276.09027812624163</v>
      </c>
      <c r="D39" s="67" t="s">
        <v>207</v>
      </c>
    </row>
    <row r="40" spans="1:5" ht="15" customHeight="1" x14ac:dyDescent="0.35">
      <c r="A40" s="63">
        <v>39</v>
      </c>
      <c r="B40" s="64" t="s">
        <v>42</v>
      </c>
      <c r="C40" s="65">
        <v>273.89614523923359</v>
      </c>
      <c r="D40" s="67" t="s">
        <v>207</v>
      </c>
    </row>
    <row r="41" spans="1:5" ht="15" customHeight="1" x14ac:dyDescent="0.35">
      <c r="A41" s="63">
        <v>40</v>
      </c>
      <c r="B41" s="64" t="s">
        <v>52</v>
      </c>
      <c r="C41" s="65">
        <v>271.71397766640916</v>
      </c>
      <c r="D41" s="67" t="s">
        <v>207</v>
      </c>
    </row>
    <row r="42" spans="1:5" ht="15" customHeight="1" x14ac:dyDescent="0.35">
      <c r="A42" s="63">
        <v>41</v>
      </c>
      <c r="B42" s="64" t="s">
        <v>33</v>
      </c>
      <c r="C42" s="65">
        <v>271.16297997097053</v>
      </c>
      <c r="D42" s="67" t="s">
        <v>207</v>
      </c>
    </row>
    <row r="43" spans="1:5" ht="15" customHeight="1" x14ac:dyDescent="0.35">
      <c r="A43" s="63">
        <v>42</v>
      </c>
      <c r="B43" s="64" t="s">
        <v>68</v>
      </c>
      <c r="C43" s="65">
        <v>270.71509430879172</v>
      </c>
      <c r="D43" s="67" t="s">
        <v>207</v>
      </c>
      <c r="E43" s="3"/>
    </row>
    <row r="44" spans="1:5" ht="15" customHeight="1" x14ac:dyDescent="0.35">
      <c r="B44" s="64"/>
      <c r="C44" s="65"/>
      <c r="D44" s="67"/>
      <c r="E44" s="3"/>
    </row>
    <row r="45" spans="1:5" ht="29.25" customHeight="1" x14ac:dyDescent="0.35">
      <c r="A45" s="90" t="s">
        <v>196</v>
      </c>
      <c r="B45" s="90"/>
      <c r="C45" s="90"/>
      <c r="D45" s="67"/>
      <c r="E45" s="61"/>
    </row>
    <row r="46" spans="1:5" ht="15" customHeight="1" x14ac:dyDescent="0.35">
      <c r="A46" s="66">
        <v>43</v>
      </c>
      <c r="B46" s="62" t="s">
        <v>75</v>
      </c>
      <c r="C46" s="68">
        <v>269.76093819221865</v>
      </c>
      <c r="D46" s="67" t="s">
        <v>207</v>
      </c>
    </row>
    <row r="47" spans="1:5" ht="15" customHeight="1" x14ac:dyDescent="0.35">
      <c r="A47" s="66">
        <v>44</v>
      </c>
      <c r="B47" s="64" t="s">
        <v>28</v>
      </c>
      <c r="C47" s="68">
        <v>268.39930720210589</v>
      </c>
      <c r="D47" s="67" t="s">
        <v>207</v>
      </c>
    </row>
    <row r="48" spans="1:5" ht="15" customHeight="1" x14ac:dyDescent="0.35">
      <c r="A48" s="66">
        <v>45</v>
      </c>
      <c r="B48" s="64" t="s">
        <v>49</v>
      </c>
      <c r="C48" s="68">
        <v>263.45076459039564</v>
      </c>
      <c r="D48" s="67" t="s">
        <v>207</v>
      </c>
    </row>
    <row r="49" spans="1:5" ht="15" customHeight="1" x14ac:dyDescent="0.35">
      <c r="A49" s="63">
        <v>46</v>
      </c>
      <c r="B49" s="62" t="s">
        <v>48</v>
      </c>
      <c r="C49" s="68">
        <v>260.33078909350269</v>
      </c>
      <c r="D49" s="67" t="s">
        <v>207</v>
      </c>
      <c r="E49" s="1"/>
    </row>
    <row r="50" spans="1:5" ht="15" customHeight="1" x14ac:dyDescent="0.35">
      <c r="A50" s="63">
        <v>49</v>
      </c>
      <c r="B50" s="62" t="s">
        <v>166</v>
      </c>
      <c r="C50" s="68">
        <v>258.18604713751785</v>
      </c>
      <c r="D50" s="67" t="s">
        <v>207</v>
      </c>
      <c r="E50" s="1"/>
    </row>
    <row r="51" spans="1:5" ht="15" customHeight="1" x14ac:dyDescent="0.35">
      <c r="A51" s="66">
        <v>50</v>
      </c>
      <c r="B51" s="64" t="s">
        <v>15</v>
      </c>
      <c r="C51" s="68">
        <v>257.27127674629469</v>
      </c>
      <c r="D51" s="67" t="s">
        <v>207</v>
      </c>
      <c r="E51" s="1"/>
    </row>
    <row r="52" spans="1:5" ht="15" customHeight="1" x14ac:dyDescent="0.35">
      <c r="A52" s="66">
        <v>61</v>
      </c>
      <c r="B52" s="64" t="s">
        <v>183</v>
      </c>
      <c r="C52" s="68">
        <v>243.50793474231381</v>
      </c>
      <c r="D52" s="67" t="s">
        <v>207</v>
      </c>
      <c r="E52" s="1"/>
    </row>
    <row r="53" spans="1:5" ht="15" customHeight="1" x14ac:dyDescent="0.35">
      <c r="A53" s="66"/>
      <c r="B53" s="64"/>
      <c r="C53" s="68"/>
      <c r="D53" s="1"/>
      <c r="E53" s="1"/>
    </row>
    <row r="54" spans="1:5" ht="15" customHeight="1" x14ac:dyDescent="0.35">
      <c r="A54" s="66"/>
      <c r="B54" s="62"/>
      <c r="C54" s="68"/>
      <c r="D54" s="1"/>
      <c r="E54" s="1"/>
    </row>
    <row r="55" spans="1:5" ht="15" customHeight="1" x14ac:dyDescent="0.35">
      <c r="B55" s="62"/>
      <c r="C55" s="68"/>
      <c r="D55" s="1"/>
      <c r="E55" s="1"/>
    </row>
    <row r="56" spans="1:5" ht="15" customHeight="1" x14ac:dyDescent="0.35">
      <c r="D56" s="1"/>
      <c r="E56" s="1"/>
    </row>
    <row r="57" spans="1:5" ht="16.5" customHeight="1" x14ac:dyDescent="0.35">
      <c r="D57" s="1"/>
      <c r="E57" s="1"/>
    </row>
    <row r="63" spans="1:5" ht="12.95" customHeight="1" x14ac:dyDescent="0.35">
      <c r="A63" s="70"/>
      <c r="D63" s="1"/>
      <c r="E63" s="1"/>
    </row>
  </sheetData>
  <sortState xmlns:xlrd2="http://schemas.microsoft.com/office/spreadsheetml/2017/richdata2" ref="A47:D52">
    <sortCondition descending="1" ref="C47:C52"/>
  </sortState>
  <mergeCells count="1">
    <mergeCell ref="A45:C45"/>
  </mergeCells>
  <phoneticPr fontId="0" type="noConversion"/>
  <pageMargins left="1.6" right="0.24" top="0.57999999999999996" bottom="0.26" header="0.26" footer="0.2"/>
  <pageSetup scale="84" orientation="portrait" r:id="rId1"/>
  <headerFooter alignWithMargins="0">
    <oddHeader xml:space="preserve">&amp;C&amp;"Trebuchet MS,Regular"&amp;9FY 2020 Public Investment Community (PIC) List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90"/>
  <sheetViews>
    <sheetView zoomScale="90" zoomScaleNormal="90" workbookViewId="0">
      <pane ySplit="5" topLeftCell="A6" activePane="bottomLeft" state="frozen"/>
      <selection pane="bottomLeft" activeCell="J164" sqref="J164"/>
    </sheetView>
  </sheetViews>
  <sheetFormatPr defaultRowHeight="16.5" customHeight="1" x14ac:dyDescent="0.2"/>
  <cols>
    <col min="1" max="1" width="5.140625" style="2" customWidth="1"/>
    <col min="2" max="2" width="14.5703125" style="2" bestFit="1" customWidth="1"/>
    <col min="3" max="3" width="9.5703125" style="6" bestFit="1" customWidth="1"/>
    <col min="4" max="4" width="12.140625" style="6" bestFit="1" customWidth="1"/>
    <col min="5" max="5" width="7.140625" style="6" customWidth="1"/>
    <col min="6" max="6" width="15.7109375" style="6" customWidth="1"/>
    <col min="7" max="7" width="9.7109375" style="6" bestFit="1" customWidth="1"/>
    <col min="8" max="8" width="7.85546875" style="6" customWidth="1"/>
    <col min="9" max="9" width="10.140625" style="6" customWidth="1"/>
    <col min="10" max="10" width="15.42578125" style="16" customWidth="1"/>
    <col min="11" max="11" width="13.28515625" style="14" customWidth="1"/>
    <col min="12" max="12" width="12" style="6" customWidth="1"/>
    <col min="13" max="13" width="15.5703125" style="6" customWidth="1"/>
    <col min="14" max="14" width="15.42578125" style="6" customWidth="1"/>
    <col min="15" max="15" width="16.7109375" style="43" customWidth="1"/>
    <col min="16" max="16" width="17" style="44" customWidth="1"/>
    <col min="17" max="17" width="36.7109375" style="44" customWidth="1"/>
    <col min="18" max="16384" width="9.140625" style="2"/>
  </cols>
  <sheetData>
    <row r="1" spans="1:17" ht="18.75" customHeight="1" x14ac:dyDescent="0.2">
      <c r="A1" s="22"/>
      <c r="B1" s="21" t="s">
        <v>53</v>
      </c>
      <c r="C1" s="23"/>
      <c r="D1" s="24">
        <f>MAX(D6:D174)</f>
        <v>112516</v>
      </c>
      <c r="E1" s="25"/>
      <c r="F1" s="19">
        <f>MAX(F6:F174)</f>
        <v>613345.54</v>
      </c>
      <c r="G1" s="25"/>
      <c r="H1" s="26">
        <f>MAX(H6:H174)</f>
        <v>40.747588261460415</v>
      </c>
      <c r="I1" s="25"/>
      <c r="J1" s="27"/>
      <c r="K1" s="18">
        <f>MAX(K6:K174)</f>
        <v>1.9376354032277696E-2</v>
      </c>
      <c r="L1" s="25"/>
      <c r="M1" s="20">
        <f>MAX(M6:M174)</f>
        <v>6.6230769230769235</v>
      </c>
      <c r="N1" s="28"/>
      <c r="O1" s="29" t="s">
        <v>180</v>
      </c>
      <c r="Q1" s="44" t="s">
        <v>191</v>
      </c>
    </row>
    <row r="2" spans="1:17" ht="16.5" customHeight="1" x14ac:dyDescent="0.2">
      <c r="A2" s="22"/>
      <c r="B2" s="21" t="s">
        <v>54</v>
      </c>
      <c r="C2" s="23"/>
      <c r="D2" s="24">
        <f>MIN(D6:D174)</f>
        <v>18365</v>
      </c>
      <c r="E2" s="25"/>
      <c r="F2" s="19">
        <f>MIN(F6:F174)</f>
        <v>8947.27</v>
      </c>
      <c r="G2" s="25"/>
      <c r="H2" s="26">
        <f>MIN(H6:H174)</f>
        <v>7.5057211386418485</v>
      </c>
      <c r="I2" s="25"/>
      <c r="J2" s="27"/>
      <c r="K2" s="18">
        <f>MIN(K6:K174)</f>
        <v>0</v>
      </c>
      <c r="L2" s="25"/>
      <c r="M2" s="20">
        <f>MIN(M6:M174)</f>
        <v>2.3153846153846156</v>
      </c>
      <c r="N2" s="28"/>
      <c r="O2" s="30">
        <f>PERCENTILE(O6:O174,0.75)</f>
        <v>269.76093819221865</v>
      </c>
      <c r="Q2" s="50" t="s">
        <v>192</v>
      </c>
    </row>
    <row r="3" spans="1:17" ht="16.5" customHeight="1" x14ac:dyDescent="0.2">
      <c r="A3" s="22"/>
      <c r="B3" s="21" t="s">
        <v>55</v>
      </c>
      <c r="C3" s="23"/>
      <c r="D3" s="24">
        <f>SUM(D1-D2)</f>
        <v>94151</v>
      </c>
      <c r="E3" s="25"/>
      <c r="F3" s="19">
        <f>SUM(F1-F2)</f>
        <v>604398.27</v>
      </c>
      <c r="G3" s="25"/>
      <c r="H3" s="17">
        <f>SUM(H1-H2)</f>
        <v>33.241867122818569</v>
      </c>
      <c r="I3" s="25"/>
      <c r="J3" s="27"/>
      <c r="K3" s="18">
        <f>SUM(K1-K2)</f>
        <v>1.9376354032277696E-2</v>
      </c>
      <c r="L3" s="25"/>
      <c r="M3" s="20">
        <f>SUM(M1-M2)</f>
        <v>4.3076923076923084</v>
      </c>
      <c r="N3" s="28"/>
      <c r="O3" s="31"/>
    </row>
    <row r="4" spans="1:17" ht="16.5" customHeight="1" x14ac:dyDescent="0.2">
      <c r="A4" s="22"/>
      <c r="B4" s="21"/>
      <c r="C4" s="23"/>
      <c r="D4" s="24"/>
      <c r="E4" s="25"/>
      <c r="F4" s="19"/>
      <c r="G4" s="25"/>
      <c r="H4" s="17"/>
      <c r="I4" s="25"/>
      <c r="J4" s="27"/>
      <c r="K4" s="18"/>
      <c r="L4" s="25"/>
      <c r="M4" s="20"/>
      <c r="N4" s="28"/>
      <c r="O4" s="31"/>
    </row>
    <row r="5" spans="1:17" ht="39" customHeight="1" x14ac:dyDescent="0.2">
      <c r="A5" s="32" t="s">
        <v>1</v>
      </c>
      <c r="B5" s="32" t="s">
        <v>0</v>
      </c>
      <c r="C5" s="32" t="s">
        <v>197</v>
      </c>
      <c r="D5" s="33" t="s">
        <v>198</v>
      </c>
      <c r="E5" s="32" t="s">
        <v>174</v>
      </c>
      <c r="F5" s="34" t="s">
        <v>199</v>
      </c>
      <c r="G5" s="32" t="s">
        <v>179</v>
      </c>
      <c r="H5" s="35" t="s">
        <v>200</v>
      </c>
      <c r="I5" s="32" t="s">
        <v>178</v>
      </c>
      <c r="J5" s="36" t="s">
        <v>201</v>
      </c>
      <c r="K5" s="37" t="s">
        <v>202</v>
      </c>
      <c r="L5" s="32" t="s">
        <v>177</v>
      </c>
      <c r="M5" s="35" t="s">
        <v>203</v>
      </c>
      <c r="N5" s="32" t="s">
        <v>176</v>
      </c>
      <c r="O5" s="38" t="s">
        <v>204</v>
      </c>
    </row>
    <row r="6" spans="1:17" ht="16.5" customHeight="1" x14ac:dyDescent="0.2">
      <c r="A6" s="75">
        <v>1</v>
      </c>
      <c r="B6" s="75" t="s">
        <v>2</v>
      </c>
      <c r="C6" s="76">
        <v>123243</v>
      </c>
      <c r="D6" s="76">
        <v>18365</v>
      </c>
      <c r="E6" s="77">
        <f t="shared" ref="E6:E37" si="0">SUM(100-(((D6-$D$2)/$D$3)*100))</f>
        <v>100</v>
      </c>
      <c r="F6" s="78">
        <v>9337.58</v>
      </c>
      <c r="G6" s="77">
        <f t="shared" ref="G6:G37" si="1">SUM(100-(((F6-$F$2)/$F$3)*100))</f>
        <v>99.935421721177335</v>
      </c>
      <c r="H6" s="78">
        <v>36.531173084509149</v>
      </c>
      <c r="I6" s="77">
        <f t="shared" ref="I6:I37" si="2">SUM((H6-$H$2)/$H$3)*100</f>
        <v>87.315949608447383</v>
      </c>
      <c r="J6" s="88">
        <v>2388</v>
      </c>
      <c r="K6" s="79">
        <f t="shared" ref="K6:K37" si="3">SUM(J6/C6)</f>
        <v>1.9376354032277696E-2</v>
      </c>
      <c r="L6" s="80">
        <f t="shared" ref="L6:L37" si="4">SUM((K6-$K$2)/$K$3)*100</f>
        <v>100</v>
      </c>
      <c r="M6" s="81">
        <v>6.6230769230769235</v>
      </c>
      <c r="N6" s="77">
        <f t="shared" ref="N6:N37" si="5">SUM((M6-$M$2)/$M$3)*100</f>
        <v>100</v>
      </c>
      <c r="O6" s="82">
        <f t="shared" ref="O6:O37" si="6">SUM(E6+G6+I6+L6+N6)</f>
        <v>487.2513713296247</v>
      </c>
    </row>
    <row r="7" spans="1:17" ht="15.75" customHeight="1" x14ac:dyDescent="0.2">
      <c r="A7" s="75">
        <v>2</v>
      </c>
      <c r="B7" s="75" t="s">
        <v>6</v>
      </c>
      <c r="C7" s="76">
        <v>108272</v>
      </c>
      <c r="D7" s="76">
        <v>20762</v>
      </c>
      <c r="E7" s="77">
        <f t="shared" si="0"/>
        <v>97.45408970696009</v>
      </c>
      <c r="F7" s="78">
        <v>9893.77</v>
      </c>
      <c r="G7" s="77">
        <f t="shared" si="1"/>
        <v>99.843397963399198</v>
      </c>
      <c r="H7" s="78">
        <v>40.747588261460415</v>
      </c>
      <c r="I7" s="77">
        <f t="shared" si="2"/>
        <v>100</v>
      </c>
      <c r="J7" s="88">
        <v>1608</v>
      </c>
      <c r="K7" s="79">
        <f t="shared" si="3"/>
        <v>1.4851485148514851E-2</v>
      </c>
      <c r="L7" s="80">
        <f t="shared" si="4"/>
        <v>76.647470023384244</v>
      </c>
      <c r="M7" s="81">
        <v>6.0769230769230766</v>
      </c>
      <c r="N7" s="77">
        <f t="shared" si="5"/>
        <v>87.321428571428555</v>
      </c>
      <c r="O7" s="82">
        <f t="shared" si="6"/>
        <v>461.26638626517206</v>
      </c>
    </row>
    <row r="8" spans="1:17" ht="15.75" customHeight="1" x14ac:dyDescent="0.2">
      <c r="A8" s="75">
        <v>3</v>
      </c>
      <c r="B8" s="75" t="s">
        <v>5</v>
      </c>
      <c r="C8" s="76">
        <v>72558</v>
      </c>
      <c r="D8" s="76">
        <v>22087</v>
      </c>
      <c r="E8" s="77">
        <f t="shared" si="0"/>
        <v>96.046775923782008</v>
      </c>
      <c r="F8" s="78">
        <v>9900.42</v>
      </c>
      <c r="G8" s="77">
        <f t="shared" si="1"/>
        <v>99.842297695524508</v>
      </c>
      <c r="H8" s="78">
        <v>33.500622343004721</v>
      </c>
      <c r="I8" s="77">
        <f t="shared" si="2"/>
        <v>78.199281371048244</v>
      </c>
      <c r="J8" s="88">
        <v>1268.5</v>
      </c>
      <c r="K8" s="79">
        <f t="shared" si="3"/>
        <v>1.7482565671600652E-2</v>
      </c>
      <c r="L8" s="80">
        <f t="shared" si="4"/>
        <v>90.226291501887729</v>
      </c>
      <c r="M8" s="81">
        <v>5.292307692307693</v>
      </c>
      <c r="N8" s="77">
        <f t="shared" si="5"/>
        <v>69.107142857142861</v>
      </c>
      <c r="O8" s="82">
        <f t="shared" si="6"/>
        <v>433.42178934938534</v>
      </c>
      <c r="P8" s="45"/>
    </row>
    <row r="9" spans="1:17" ht="16.5" customHeight="1" x14ac:dyDescent="0.2">
      <c r="A9" s="75">
        <v>4</v>
      </c>
      <c r="B9" s="75" t="s">
        <v>3</v>
      </c>
      <c r="C9" s="76">
        <v>145936</v>
      </c>
      <c r="D9" s="76">
        <v>21816</v>
      </c>
      <c r="E9" s="77">
        <f t="shared" si="0"/>
        <v>96.334611422077302</v>
      </c>
      <c r="F9" s="78">
        <v>11526.66</v>
      </c>
      <c r="G9" s="77">
        <f t="shared" si="1"/>
        <v>99.573230082210529</v>
      </c>
      <c r="H9" s="78">
        <v>35.82413335212258</v>
      </c>
      <c r="I9" s="77">
        <f t="shared" si="2"/>
        <v>85.188994074408726</v>
      </c>
      <c r="J9" s="88">
        <v>1191</v>
      </c>
      <c r="K9" s="79">
        <f t="shared" si="3"/>
        <v>8.1611117202061174E-3</v>
      </c>
      <c r="L9" s="80">
        <f t="shared" si="4"/>
        <v>42.118923439420541</v>
      </c>
      <c r="M9" s="81">
        <v>5.6307692307692303</v>
      </c>
      <c r="N9" s="77">
        <f t="shared" si="5"/>
        <v>76.96428571428568</v>
      </c>
      <c r="O9" s="82">
        <f t="shared" si="6"/>
        <v>400.18004473240273</v>
      </c>
    </row>
    <row r="10" spans="1:17" ht="16.5" customHeight="1" x14ac:dyDescent="0.2">
      <c r="A10" s="75">
        <v>5</v>
      </c>
      <c r="B10" s="75" t="s">
        <v>4</v>
      </c>
      <c r="C10" s="76">
        <v>129934</v>
      </c>
      <c r="D10" s="76">
        <v>23976</v>
      </c>
      <c r="E10" s="77">
        <f t="shared" si="0"/>
        <v>94.040424424594534</v>
      </c>
      <c r="F10" s="78">
        <v>16807.43</v>
      </c>
      <c r="G10" s="77">
        <f t="shared" si="1"/>
        <v>98.699506535649078</v>
      </c>
      <c r="H10" s="78">
        <v>24.5393846722402</v>
      </c>
      <c r="I10" s="77">
        <f t="shared" si="2"/>
        <v>51.241596841309047</v>
      </c>
      <c r="J10" s="88">
        <v>2084.5</v>
      </c>
      <c r="K10" s="79">
        <f t="shared" si="3"/>
        <v>1.6042760170548124E-2</v>
      </c>
      <c r="L10" s="80">
        <f t="shared" si="4"/>
        <v>82.795556603804954</v>
      </c>
      <c r="M10" s="81">
        <v>4.6769230769230763</v>
      </c>
      <c r="N10" s="77">
        <f t="shared" si="5"/>
        <v>54.821428571428541</v>
      </c>
      <c r="O10" s="82">
        <f t="shared" si="6"/>
        <v>381.5985129767862</v>
      </c>
    </row>
    <row r="11" spans="1:17" ht="16.5" customHeight="1" x14ac:dyDescent="0.2">
      <c r="A11" s="75">
        <v>6</v>
      </c>
      <c r="B11" s="75" t="s">
        <v>9</v>
      </c>
      <c r="C11" s="76">
        <v>24727</v>
      </c>
      <c r="D11" s="76">
        <v>18748</v>
      </c>
      <c r="E11" s="77">
        <f t="shared" si="0"/>
        <v>99.59320665739078</v>
      </c>
      <c r="F11" s="78">
        <v>8947.27</v>
      </c>
      <c r="G11" s="77">
        <f t="shared" si="1"/>
        <v>100</v>
      </c>
      <c r="H11" s="78">
        <v>27.106429380554157</v>
      </c>
      <c r="I11" s="77">
        <f t="shared" si="2"/>
        <v>58.963920917840341</v>
      </c>
      <c r="J11" s="88">
        <v>268.5</v>
      </c>
      <c r="K11" s="79">
        <f t="shared" si="3"/>
        <v>1.085857564605492E-2</v>
      </c>
      <c r="L11" s="80">
        <f t="shared" si="4"/>
        <v>56.04034498939474</v>
      </c>
      <c r="M11" s="81">
        <v>5</v>
      </c>
      <c r="N11" s="77">
        <f t="shared" si="5"/>
        <v>62.321428571428562</v>
      </c>
      <c r="O11" s="82">
        <f t="shared" si="6"/>
        <v>376.91890113605439</v>
      </c>
      <c r="P11" s="45"/>
    </row>
    <row r="12" spans="1:17" ht="16.5" customHeight="1" x14ac:dyDescent="0.2">
      <c r="A12" s="75">
        <v>7</v>
      </c>
      <c r="B12" s="75" t="s">
        <v>7</v>
      </c>
      <c r="C12" s="76">
        <v>26984</v>
      </c>
      <c r="D12" s="76">
        <v>21638</v>
      </c>
      <c r="E12" s="77">
        <f t="shared" si="0"/>
        <v>96.523669424647636</v>
      </c>
      <c r="F12" s="78">
        <v>13187.46</v>
      </c>
      <c r="G12" s="77">
        <f t="shared" si="1"/>
        <v>99.298444385024467</v>
      </c>
      <c r="H12" s="78">
        <v>28.269177989541774</v>
      </c>
      <c r="I12" s="77">
        <f t="shared" si="2"/>
        <v>62.461764780495862</v>
      </c>
      <c r="J12" s="88">
        <v>282.5</v>
      </c>
      <c r="K12" s="79">
        <f t="shared" si="3"/>
        <v>1.0469166913726654E-2</v>
      </c>
      <c r="L12" s="80">
        <f t="shared" si="4"/>
        <v>54.030633917437768</v>
      </c>
      <c r="M12" s="81">
        <v>5.0307692307692315</v>
      </c>
      <c r="N12" s="77">
        <f t="shared" si="5"/>
        <v>63.035714285714285</v>
      </c>
      <c r="O12" s="82">
        <f t="shared" si="6"/>
        <v>375.35022679332002</v>
      </c>
    </row>
    <row r="13" spans="1:17" ht="16.5" customHeight="1" x14ac:dyDescent="0.2">
      <c r="A13" s="75">
        <v>8</v>
      </c>
      <c r="B13" s="75" t="s">
        <v>10</v>
      </c>
      <c r="C13" s="76">
        <v>50237</v>
      </c>
      <c r="D13" s="76">
        <v>25303</v>
      </c>
      <c r="E13" s="77">
        <f t="shared" si="0"/>
        <v>92.630986394196555</v>
      </c>
      <c r="F13" s="78">
        <v>17475.97</v>
      </c>
      <c r="G13" s="77">
        <f t="shared" si="1"/>
        <v>98.588894041672219</v>
      </c>
      <c r="H13" s="78">
        <v>31.497627950388768</v>
      </c>
      <c r="I13" s="77">
        <f t="shared" si="2"/>
        <v>72.173764256695122</v>
      </c>
      <c r="J13" s="88">
        <v>402.5</v>
      </c>
      <c r="K13" s="79">
        <f t="shared" si="3"/>
        <v>8.0120230109282011E-3</v>
      </c>
      <c r="L13" s="80">
        <f t="shared" si="4"/>
        <v>41.349487099490126</v>
      </c>
      <c r="M13" s="81">
        <v>4.7769230769230777</v>
      </c>
      <c r="N13" s="77">
        <f t="shared" si="5"/>
        <v>57.142857142857153</v>
      </c>
      <c r="O13" s="82">
        <f t="shared" si="6"/>
        <v>361.88598893491121</v>
      </c>
    </row>
    <row r="14" spans="1:17" ht="16.5" customHeight="1" x14ac:dyDescent="0.2">
      <c r="A14" s="75">
        <v>9</v>
      </c>
      <c r="B14" s="75" t="s">
        <v>11</v>
      </c>
      <c r="C14" s="76">
        <v>18732</v>
      </c>
      <c r="D14" s="76">
        <v>23937</v>
      </c>
      <c r="E14" s="77">
        <f t="shared" si="0"/>
        <v>94.08184724538242</v>
      </c>
      <c r="F14" s="78">
        <v>15636.28</v>
      </c>
      <c r="G14" s="77">
        <f t="shared" si="1"/>
        <v>98.893277771956562</v>
      </c>
      <c r="H14" s="78">
        <v>24.456986743293626</v>
      </c>
      <c r="I14" s="77">
        <f t="shared" si="2"/>
        <v>50.993722891743765</v>
      </c>
      <c r="J14" s="88">
        <v>106</v>
      </c>
      <c r="K14" s="79">
        <f t="shared" si="3"/>
        <v>5.658765748451847E-3</v>
      </c>
      <c r="L14" s="80">
        <f t="shared" si="4"/>
        <v>29.204491923636972</v>
      </c>
      <c r="M14" s="81">
        <v>5.430769230769231</v>
      </c>
      <c r="N14" s="77">
        <f t="shared" si="5"/>
        <v>72.321428571428555</v>
      </c>
      <c r="O14" s="82">
        <f t="shared" si="6"/>
        <v>345.49476840414832</v>
      </c>
    </row>
    <row r="15" spans="1:17" ht="16.5" customHeight="1" x14ac:dyDescent="0.2">
      <c r="A15" s="75">
        <v>10</v>
      </c>
      <c r="B15" s="75" t="s">
        <v>8</v>
      </c>
      <c r="C15" s="76">
        <v>59622</v>
      </c>
      <c r="D15" s="76">
        <v>30580</v>
      </c>
      <c r="E15" s="77">
        <f t="shared" si="0"/>
        <v>87.026160104512968</v>
      </c>
      <c r="F15" s="78">
        <v>20435.22</v>
      </c>
      <c r="G15" s="77">
        <f t="shared" si="1"/>
        <v>98.099274837434592</v>
      </c>
      <c r="H15" s="78">
        <v>27.509561408311946</v>
      </c>
      <c r="I15" s="77">
        <f t="shared" si="2"/>
        <v>60.176644698572446</v>
      </c>
      <c r="J15" s="88">
        <v>569</v>
      </c>
      <c r="K15" s="79">
        <f t="shared" si="3"/>
        <v>9.5434571131461539E-3</v>
      </c>
      <c r="L15" s="80">
        <f t="shared" si="4"/>
        <v>49.25311076195441</v>
      </c>
      <c r="M15" s="81">
        <v>4.476923076923077</v>
      </c>
      <c r="N15" s="77">
        <f t="shared" si="5"/>
        <v>50.178571428571416</v>
      </c>
      <c r="O15" s="82">
        <f t="shared" si="6"/>
        <v>344.73376183104585</v>
      </c>
    </row>
    <row r="16" spans="1:17" ht="16.5" customHeight="1" x14ac:dyDescent="0.2">
      <c r="A16" s="75">
        <v>11</v>
      </c>
      <c r="B16" s="75" t="s">
        <v>12</v>
      </c>
      <c r="C16" s="76">
        <v>39556</v>
      </c>
      <c r="D16" s="76">
        <v>27825</v>
      </c>
      <c r="E16" s="77">
        <f t="shared" si="0"/>
        <v>89.952310649913443</v>
      </c>
      <c r="F16" s="78">
        <v>16923.759999999998</v>
      </c>
      <c r="G16" s="77">
        <f t="shared" si="1"/>
        <v>98.680259293263703</v>
      </c>
      <c r="H16" s="78">
        <v>27.4721040183579</v>
      </c>
      <c r="I16" s="77">
        <f t="shared" si="2"/>
        <v>60.063963332584024</v>
      </c>
      <c r="J16" s="88">
        <v>366.5</v>
      </c>
      <c r="K16" s="79">
        <f t="shared" si="3"/>
        <v>9.265345333198503E-3</v>
      </c>
      <c r="L16" s="80">
        <f t="shared" si="4"/>
        <v>47.817795431297448</v>
      </c>
      <c r="M16" s="81">
        <v>4.292307692307693</v>
      </c>
      <c r="N16" s="77">
        <f t="shared" si="5"/>
        <v>45.892857142857146</v>
      </c>
      <c r="O16" s="82">
        <f t="shared" si="6"/>
        <v>342.40718584991578</v>
      </c>
    </row>
    <row r="17" spans="1:15" ht="16.5" customHeight="1" x14ac:dyDescent="0.2">
      <c r="A17" s="75">
        <v>12</v>
      </c>
      <c r="B17" s="75" t="s">
        <v>16</v>
      </c>
      <c r="C17" s="76">
        <v>12631</v>
      </c>
      <c r="D17" s="76">
        <v>28846</v>
      </c>
      <c r="E17" s="77">
        <f t="shared" si="0"/>
        <v>88.867882444158852</v>
      </c>
      <c r="F17" s="78">
        <v>20845.2</v>
      </c>
      <c r="G17" s="77">
        <f t="shared" si="1"/>
        <v>98.031442082056259</v>
      </c>
      <c r="H17" s="78">
        <v>27.450013541086495</v>
      </c>
      <c r="I17" s="77">
        <f t="shared" si="2"/>
        <v>59.997509552506671</v>
      </c>
      <c r="J17" s="88">
        <v>67</v>
      </c>
      <c r="K17" s="79">
        <f t="shared" si="3"/>
        <v>5.3044097854485E-3</v>
      </c>
      <c r="L17" s="80">
        <f t="shared" si="4"/>
        <v>27.375685728141935</v>
      </c>
      <c r="M17" s="81">
        <v>4.8923076923076918</v>
      </c>
      <c r="N17" s="77">
        <f t="shared" si="5"/>
        <v>59.821428571428548</v>
      </c>
      <c r="O17" s="82">
        <f t="shared" si="6"/>
        <v>334.09394837829228</v>
      </c>
    </row>
    <row r="18" spans="1:15" ht="16.5" customHeight="1" x14ac:dyDescent="0.2">
      <c r="A18" s="75">
        <v>13</v>
      </c>
      <c r="B18" s="75" t="s">
        <v>24</v>
      </c>
      <c r="C18" s="76">
        <v>31392</v>
      </c>
      <c r="D18" s="76">
        <v>33551</v>
      </c>
      <c r="E18" s="77">
        <f t="shared" si="0"/>
        <v>83.870590859364214</v>
      </c>
      <c r="F18" s="78">
        <v>21938.84</v>
      </c>
      <c r="G18" s="77">
        <f t="shared" si="1"/>
        <v>97.850495171007026</v>
      </c>
      <c r="H18" s="78">
        <v>32.45334270593046</v>
      </c>
      <c r="I18" s="77">
        <f t="shared" si="2"/>
        <v>75.048797575403185</v>
      </c>
      <c r="J18" s="88">
        <v>125.5</v>
      </c>
      <c r="K18" s="79">
        <f t="shared" si="3"/>
        <v>3.9978338430173297E-3</v>
      </c>
      <c r="L18" s="80">
        <f t="shared" si="4"/>
        <v>20.632539209170215</v>
      </c>
      <c r="M18" s="81">
        <v>4.3076923076923075</v>
      </c>
      <c r="N18" s="77">
        <f t="shared" si="5"/>
        <v>46.249999999999986</v>
      </c>
      <c r="O18" s="82">
        <f t="shared" si="6"/>
        <v>323.6524228149446</v>
      </c>
    </row>
    <row r="19" spans="1:15" ht="16.5" customHeight="1" x14ac:dyDescent="0.2">
      <c r="A19" s="75">
        <v>14</v>
      </c>
      <c r="B19" s="75" t="s">
        <v>13</v>
      </c>
      <c r="C19" s="76">
        <v>54516</v>
      </c>
      <c r="D19" s="76">
        <v>26197</v>
      </c>
      <c r="E19" s="77">
        <f t="shared" si="0"/>
        <v>91.681447886905076</v>
      </c>
      <c r="F19" s="78">
        <v>16064.52</v>
      </c>
      <c r="G19" s="77">
        <f t="shared" si="1"/>
        <v>98.82242382990276</v>
      </c>
      <c r="H19" s="78">
        <v>25.042104753958306</v>
      </c>
      <c r="I19" s="77">
        <f t="shared" si="2"/>
        <v>52.753906844416598</v>
      </c>
      <c r="J19" s="88">
        <v>319.5</v>
      </c>
      <c r="K19" s="79">
        <f t="shared" si="3"/>
        <v>5.8606647589698434E-3</v>
      </c>
      <c r="L19" s="80">
        <f t="shared" si="4"/>
        <v>30.246478512969865</v>
      </c>
      <c r="M19" s="81">
        <v>4.4384615384615387</v>
      </c>
      <c r="N19" s="77">
        <f t="shared" si="5"/>
        <v>49.285714285714278</v>
      </c>
      <c r="O19" s="82">
        <f t="shared" si="6"/>
        <v>322.78997135990858</v>
      </c>
    </row>
    <row r="20" spans="1:15" ht="16.5" customHeight="1" x14ac:dyDescent="0.2">
      <c r="A20" s="75">
        <v>15</v>
      </c>
      <c r="B20" s="75" t="s">
        <v>22</v>
      </c>
      <c r="C20" s="76">
        <v>34646</v>
      </c>
      <c r="D20" s="76">
        <v>29455</v>
      </c>
      <c r="E20" s="77">
        <f t="shared" si="0"/>
        <v>88.221049165701899</v>
      </c>
      <c r="F20" s="78">
        <v>21148.5</v>
      </c>
      <c r="G20" s="77">
        <f t="shared" si="1"/>
        <v>97.981259939741392</v>
      </c>
      <c r="H20" s="78">
        <v>31.349897994101191</v>
      </c>
      <c r="I20" s="77">
        <f t="shared" si="2"/>
        <v>71.729354934734488</v>
      </c>
      <c r="J20" s="88">
        <v>112.5</v>
      </c>
      <c r="K20" s="79">
        <f t="shared" si="3"/>
        <v>3.247128095595451E-3</v>
      </c>
      <c r="L20" s="80">
        <f t="shared" si="4"/>
        <v>16.758199660195565</v>
      </c>
      <c r="M20" s="81">
        <v>4.3769230769230765</v>
      </c>
      <c r="N20" s="77">
        <f t="shared" si="5"/>
        <v>47.857142857142833</v>
      </c>
      <c r="O20" s="82">
        <f t="shared" si="6"/>
        <v>322.54700655751617</v>
      </c>
    </row>
    <row r="21" spans="1:15" ht="16.5" customHeight="1" x14ac:dyDescent="0.2">
      <c r="A21" s="75">
        <v>16</v>
      </c>
      <c r="B21" s="75" t="s">
        <v>20</v>
      </c>
      <c r="C21" s="76">
        <v>60147</v>
      </c>
      <c r="D21" s="76">
        <v>32374</v>
      </c>
      <c r="E21" s="77">
        <f t="shared" si="0"/>
        <v>85.120710348270336</v>
      </c>
      <c r="F21" s="78">
        <v>26628.1</v>
      </c>
      <c r="G21" s="77">
        <f t="shared" si="1"/>
        <v>97.074639210995755</v>
      </c>
      <c r="H21" s="78">
        <v>25.282544841025821</v>
      </c>
      <c r="I21" s="77">
        <f t="shared" si="2"/>
        <v>53.477211844641658</v>
      </c>
      <c r="J21" s="88">
        <v>370</v>
      </c>
      <c r="K21" s="79">
        <f t="shared" si="3"/>
        <v>6.151595258283871E-3</v>
      </c>
      <c r="L21" s="80">
        <f t="shared" si="4"/>
        <v>31.747950352457249</v>
      </c>
      <c r="M21" s="81">
        <v>4.2846153846153845</v>
      </c>
      <c r="N21" s="77">
        <f t="shared" si="5"/>
        <v>45.714285714285701</v>
      </c>
      <c r="O21" s="82">
        <f t="shared" si="6"/>
        <v>313.13479747065071</v>
      </c>
    </row>
    <row r="22" spans="1:15" ht="16.5" customHeight="1" x14ac:dyDescent="0.2">
      <c r="A22" s="75">
        <v>17</v>
      </c>
      <c r="B22" s="75" t="s">
        <v>27</v>
      </c>
      <c r="C22" s="76">
        <v>57873</v>
      </c>
      <c r="D22" s="76">
        <v>32919</v>
      </c>
      <c r="E22" s="77">
        <f t="shared" si="0"/>
        <v>84.54185298084991</v>
      </c>
      <c r="F22" s="78">
        <v>28055.56</v>
      </c>
      <c r="G22" s="77">
        <f t="shared" si="1"/>
        <v>96.838460507175171</v>
      </c>
      <c r="H22" s="78">
        <v>25.825768140911858</v>
      </c>
      <c r="I22" s="77">
        <f t="shared" si="2"/>
        <v>55.111365840501733</v>
      </c>
      <c r="J22" s="88">
        <v>380.5</v>
      </c>
      <c r="K22" s="79">
        <f t="shared" si="3"/>
        <v>6.5747412437578839E-3</v>
      </c>
      <c r="L22" s="80">
        <f t="shared" si="4"/>
        <v>33.931777014424327</v>
      </c>
      <c r="M22" s="81">
        <v>3.8153846153846152</v>
      </c>
      <c r="N22" s="77">
        <f t="shared" si="5"/>
        <v>34.821428571428555</v>
      </c>
      <c r="O22" s="82">
        <f t="shared" si="6"/>
        <v>305.24488491437967</v>
      </c>
    </row>
    <row r="23" spans="1:15" ht="16.5" customHeight="1" x14ac:dyDescent="0.2">
      <c r="A23" s="75">
        <v>18</v>
      </c>
      <c r="B23" s="75" t="s">
        <v>23</v>
      </c>
      <c r="C23" s="76">
        <v>11749</v>
      </c>
      <c r="D23" s="76">
        <v>32522</v>
      </c>
      <c r="E23" s="77">
        <f t="shared" si="0"/>
        <v>84.963516053998362</v>
      </c>
      <c r="F23" s="78">
        <v>25697.93</v>
      </c>
      <c r="G23" s="77">
        <f t="shared" si="1"/>
        <v>97.228539386785471</v>
      </c>
      <c r="H23" s="78">
        <v>26.596082972757895</v>
      </c>
      <c r="I23" s="77">
        <f t="shared" si="2"/>
        <v>57.428668984154761</v>
      </c>
      <c r="J23" s="88">
        <v>37</v>
      </c>
      <c r="K23" s="79">
        <f t="shared" si="3"/>
        <v>3.1492041875904333E-3</v>
      </c>
      <c r="L23" s="80">
        <f t="shared" si="4"/>
        <v>16.252821260100827</v>
      </c>
      <c r="M23" s="81">
        <v>4.3461538461538458</v>
      </c>
      <c r="N23" s="77">
        <f t="shared" si="5"/>
        <v>47.142857142857125</v>
      </c>
      <c r="O23" s="82">
        <f t="shared" si="6"/>
        <v>303.01640282789657</v>
      </c>
    </row>
    <row r="24" spans="1:15" ht="16.5" customHeight="1" x14ac:dyDescent="0.2">
      <c r="A24" s="75">
        <v>19</v>
      </c>
      <c r="B24" s="75" t="s">
        <v>25</v>
      </c>
      <c r="C24" s="76">
        <v>15067</v>
      </c>
      <c r="D24" s="76">
        <v>28422</v>
      </c>
      <c r="E24" s="77">
        <f t="shared" si="0"/>
        <v>89.31822285477584</v>
      </c>
      <c r="F24" s="78">
        <v>22467.24</v>
      </c>
      <c r="G24" s="77">
        <f t="shared" si="1"/>
        <v>97.763069374768392</v>
      </c>
      <c r="H24" s="78">
        <v>20.452544397688239</v>
      </c>
      <c r="I24" s="77">
        <f t="shared" si="2"/>
        <v>38.947340747172305</v>
      </c>
      <c r="J24" s="88">
        <v>78.5</v>
      </c>
      <c r="K24" s="79">
        <f t="shared" si="3"/>
        <v>5.2100617242981347E-3</v>
      </c>
      <c r="L24" s="80">
        <f t="shared" si="4"/>
        <v>26.888762022096941</v>
      </c>
      <c r="M24" s="81">
        <v>4.4615384615384608</v>
      </c>
      <c r="N24" s="77">
        <f t="shared" si="5"/>
        <v>49.821428571428541</v>
      </c>
      <c r="O24" s="82">
        <f t="shared" si="6"/>
        <v>302.73882357024206</v>
      </c>
    </row>
    <row r="25" spans="1:15" ht="16.5" customHeight="1" x14ac:dyDescent="0.2">
      <c r="A25" s="75">
        <v>20</v>
      </c>
      <c r="B25" s="75" t="s">
        <v>18</v>
      </c>
      <c r="C25" s="76">
        <v>2921</v>
      </c>
      <c r="D25" s="76">
        <v>31157</v>
      </c>
      <c r="E25" s="77">
        <f t="shared" si="0"/>
        <v>86.413314781574286</v>
      </c>
      <c r="F25" s="78">
        <v>23589.15</v>
      </c>
      <c r="G25" s="77">
        <f t="shared" si="1"/>
        <v>97.577445084348113</v>
      </c>
      <c r="H25" s="78">
        <v>21.613151226270094</v>
      </c>
      <c r="I25" s="77">
        <f t="shared" si="2"/>
        <v>42.438741589049705</v>
      </c>
      <c r="J25" s="88">
        <v>19.5</v>
      </c>
      <c r="K25" s="79">
        <f t="shared" si="3"/>
        <v>6.6757959602875725E-3</v>
      </c>
      <c r="L25" s="80">
        <f t="shared" si="4"/>
        <v>34.453313297057001</v>
      </c>
      <c r="M25" s="81">
        <v>4.023076923076923</v>
      </c>
      <c r="N25" s="77">
        <f t="shared" si="5"/>
        <v>39.642857142857132</v>
      </c>
      <c r="O25" s="82">
        <f t="shared" si="6"/>
        <v>300.52567189488622</v>
      </c>
    </row>
    <row r="26" spans="1:15" ht="16.5" customHeight="1" x14ac:dyDescent="0.2">
      <c r="A26" s="75">
        <v>21</v>
      </c>
      <c r="B26" s="75" t="s">
        <v>30</v>
      </c>
      <c r="C26" s="76">
        <v>3741</v>
      </c>
      <c r="D26" s="76">
        <v>26903</v>
      </c>
      <c r="E26" s="77">
        <f t="shared" si="0"/>
        <v>90.931588618283399</v>
      </c>
      <c r="F26" s="78">
        <v>21627.46</v>
      </c>
      <c r="G26" s="77">
        <f t="shared" si="1"/>
        <v>97.902014180153103</v>
      </c>
      <c r="H26" s="78">
        <v>21.251910851435703</v>
      </c>
      <c r="I26" s="77">
        <f t="shared" si="2"/>
        <v>41.352038566323216</v>
      </c>
      <c r="J26" s="88">
        <v>8</v>
      </c>
      <c r="K26" s="79">
        <f t="shared" si="3"/>
        <v>2.1384656508954825E-3</v>
      </c>
      <c r="L26" s="80">
        <f t="shared" si="4"/>
        <v>11.036470779451923</v>
      </c>
      <c r="M26" s="81">
        <v>4.8538461538461544</v>
      </c>
      <c r="N26" s="77">
        <f t="shared" si="5"/>
        <v>58.928571428571431</v>
      </c>
      <c r="O26" s="82">
        <f t="shared" si="6"/>
        <v>300.15068357278307</v>
      </c>
    </row>
    <row r="27" spans="1:15" ht="16.5" customHeight="1" x14ac:dyDescent="0.2">
      <c r="A27" s="75">
        <v>22</v>
      </c>
      <c r="B27" s="75" t="s">
        <v>26</v>
      </c>
      <c r="C27" s="76">
        <v>61125</v>
      </c>
      <c r="D27" s="76">
        <v>35963</v>
      </c>
      <c r="E27" s="77">
        <f t="shared" si="0"/>
        <v>81.308748712175117</v>
      </c>
      <c r="F27" s="78">
        <v>28874.18</v>
      </c>
      <c r="G27" s="77">
        <f t="shared" si="1"/>
        <v>96.703016704531606</v>
      </c>
      <c r="H27" s="78">
        <v>31.636241290391261</v>
      </c>
      <c r="I27" s="77">
        <f t="shared" si="2"/>
        <v>72.590748475693303</v>
      </c>
      <c r="J27" s="88">
        <v>249</v>
      </c>
      <c r="K27" s="79">
        <f t="shared" si="3"/>
        <v>4.0736196319018404E-3</v>
      </c>
      <c r="L27" s="80">
        <f t="shared" si="4"/>
        <v>21.023664333939635</v>
      </c>
      <c r="M27" s="81">
        <v>3.5384615384615392</v>
      </c>
      <c r="N27" s="77">
        <f t="shared" si="5"/>
        <v>28.392857142857153</v>
      </c>
      <c r="O27" s="82">
        <f t="shared" si="6"/>
        <v>300.01903536919684</v>
      </c>
    </row>
    <row r="28" spans="1:15" ht="16.5" customHeight="1" x14ac:dyDescent="0.2">
      <c r="A28" s="75">
        <v>23</v>
      </c>
      <c r="B28" s="75" t="s">
        <v>34</v>
      </c>
      <c r="C28" s="76">
        <v>29148</v>
      </c>
      <c r="D28" s="76">
        <v>35137</v>
      </c>
      <c r="E28" s="77">
        <f t="shared" si="0"/>
        <v>82.18606281399029</v>
      </c>
      <c r="F28" s="78">
        <v>26943.55</v>
      </c>
      <c r="G28" s="77">
        <f t="shared" si="1"/>
        <v>97.022446804819609</v>
      </c>
      <c r="H28" s="78">
        <v>26.951055923525438</v>
      </c>
      <c r="I28" s="77">
        <f t="shared" si="2"/>
        <v>58.496517999542576</v>
      </c>
      <c r="J28" s="88">
        <v>162</v>
      </c>
      <c r="K28" s="79">
        <f t="shared" si="3"/>
        <v>5.5578427336352406E-3</v>
      </c>
      <c r="L28" s="80">
        <f t="shared" si="4"/>
        <v>28.683635344280063</v>
      </c>
      <c r="M28" s="81">
        <v>3.684615384615384</v>
      </c>
      <c r="N28" s="77">
        <f t="shared" si="5"/>
        <v>31.785714285714263</v>
      </c>
      <c r="O28" s="82">
        <f t="shared" si="6"/>
        <v>298.17437724834679</v>
      </c>
    </row>
    <row r="29" spans="1:15" ht="16.5" customHeight="1" x14ac:dyDescent="0.2">
      <c r="A29" s="75">
        <v>24</v>
      </c>
      <c r="B29" s="75" t="s">
        <v>14</v>
      </c>
      <c r="C29" s="76">
        <v>17069</v>
      </c>
      <c r="D29" s="76">
        <v>28911</v>
      </c>
      <c r="E29" s="77">
        <f t="shared" si="0"/>
        <v>88.798844409512384</v>
      </c>
      <c r="F29" s="78">
        <v>26678.799999999999</v>
      </c>
      <c r="G29" s="77">
        <f t="shared" si="1"/>
        <v>97.066250702537587</v>
      </c>
      <c r="H29" s="78">
        <v>19.049772580698487</v>
      </c>
      <c r="I29" s="77">
        <f t="shared" si="2"/>
        <v>34.72744596266174</v>
      </c>
      <c r="J29" s="88">
        <v>87</v>
      </c>
      <c r="K29" s="79">
        <f t="shared" si="3"/>
        <v>5.0969594000820203E-3</v>
      </c>
      <c r="L29" s="80">
        <f t="shared" si="4"/>
        <v>26.305048883765007</v>
      </c>
      <c r="M29" s="81">
        <v>4.3230769230769228</v>
      </c>
      <c r="N29" s="77">
        <f t="shared" si="5"/>
        <v>46.60714285714284</v>
      </c>
      <c r="O29" s="82">
        <f t="shared" si="6"/>
        <v>293.50473281561955</v>
      </c>
    </row>
    <row r="30" spans="1:15" ht="16.5" customHeight="1" x14ac:dyDescent="0.2">
      <c r="A30" s="75">
        <v>25</v>
      </c>
      <c r="B30" s="75" t="s">
        <v>29</v>
      </c>
      <c r="C30" s="76">
        <v>52148</v>
      </c>
      <c r="D30" s="76">
        <v>35175</v>
      </c>
      <c r="E30" s="77">
        <f t="shared" si="0"/>
        <v>82.145702116812359</v>
      </c>
      <c r="F30" s="78">
        <v>39967.96</v>
      </c>
      <c r="G30" s="77">
        <f t="shared" si="1"/>
        <v>94.867508472517628</v>
      </c>
      <c r="H30" s="78">
        <v>25.912061341265918</v>
      </c>
      <c r="I30" s="77">
        <f t="shared" si="2"/>
        <v>55.370957758233772</v>
      </c>
      <c r="J30" s="88">
        <v>123</v>
      </c>
      <c r="K30" s="79">
        <f t="shared" si="3"/>
        <v>2.3586714734985044E-3</v>
      </c>
      <c r="L30" s="80">
        <f t="shared" si="4"/>
        <v>12.172937538039202</v>
      </c>
      <c r="M30" s="81">
        <v>4.384615384615385</v>
      </c>
      <c r="N30" s="77">
        <f t="shared" si="5"/>
        <v>48.035714285714285</v>
      </c>
      <c r="O30" s="82">
        <f t="shared" si="6"/>
        <v>292.59282017131727</v>
      </c>
    </row>
    <row r="31" spans="1:15" ht="16.5" customHeight="1" x14ac:dyDescent="0.2">
      <c r="A31" s="75">
        <v>26</v>
      </c>
      <c r="B31" s="75" t="s">
        <v>19</v>
      </c>
      <c r="C31" s="76">
        <v>10754</v>
      </c>
      <c r="D31" s="76">
        <v>30643</v>
      </c>
      <c r="E31" s="77">
        <f t="shared" si="0"/>
        <v>86.959246317086382</v>
      </c>
      <c r="F31" s="78">
        <v>26217.279999999999</v>
      </c>
      <c r="G31" s="77">
        <f t="shared" si="1"/>
        <v>97.142610947579314</v>
      </c>
      <c r="H31" s="78">
        <v>22.450603614207367</v>
      </c>
      <c r="I31" s="77">
        <f t="shared" si="2"/>
        <v>44.958011595283537</v>
      </c>
      <c r="J31" s="88">
        <v>34</v>
      </c>
      <c r="K31" s="79">
        <f t="shared" si="3"/>
        <v>3.1616142830574669E-3</v>
      </c>
      <c r="L31" s="80">
        <f t="shared" si="4"/>
        <v>16.316868889734145</v>
      </c>
      <c r="M31" s="81">
        <v>4.1538461538461542</v>
      </c>
      <c r="N31" s="77">
        <f t="shared" si="5"/>
        <v>42.678571428571423</v>
      </c>
      <c r="O31" s="82">
        <f t="shared" si="6"/>
        <v>288.05530917825479</v>
      </c>
    </row>
    <row r="32" spans="1:15" ht="16.5" customHeight="1" x14ac:dyDescent="0.2">
      <c r="A32" s="75">
        <v>27</v>
      </c>
      <c r="B32" s="75" t="s">
        <v>17</v>
      </c>
      <c r="C32" s="76">
        <v>28807</v>
      </c>
      <c r="D32" s="76">
        <v>32145</v>
      </c>
      <c r="E32" s="77">
        <f t="shared" si="0"/>
        <v>85.363936654947906</v>
      </c>
      <c r="F32" s="78">
        <v>28893.63</v>
      </c>
      <c r="G32" s="77">
        <f t="shared" si="1"/>
        <v>96.699798627815397</v>
      </c>
      <c r="H32" s="78">
        <v>21.90548408529839</v>
      </c>
      <c r="I32" s="77">
        <f t="shared" si="2"/>
        <v>43.318153259724568</v>
      </c>
      <c r="J32" s="88">
        <v>103.5</v>
      </c>
      <c r="K32" s="79">
        <f t="shared" si="3"/>
        <v>3.5928767313500192E-3</v>
      </c>
      <c r="L32" s="80">
        <f t="shared" si="4"/>
        <v>18.542584045300266</v>
      </c>
      <c r="M32" s="81">
        <v>4.1769230769230772</v>
      </c>
      <c r="N32" s="77">
        <f t="shared" si="5"/>
        <v>43.214285714285708</v>
      </c>
      <c r="O32" s="82">
        <f t="shared" si="6"/>
        <v>287.13875830207382</v>
      </c>
    </row>
    <row r="33" spans="1:15" ht="16.5" customHeight="1" x14ac:dyDescent="0.2">
      <c r="A33" s="75">
        <v>28</v>
      </c>
      <c r="B33" s="75" t="s">
        <v>142</v>
      </c>
      <c r="C33" s="76">
        <v>1678</v>
      </c>
      <c r="D33" s="76">
        <v>33206</v>
      </c>
      <c r="E33" s="77">
        <f t="shared" si="0"/>
        <v>84.237023504795488</v>
      </c>
      <c r="F33" s="78">
        <v>26983.11</v>
      </c>
      <c r="G33" s="77">
        <f t="shared" si="1"/>
        <v>97.015901451868814</v>
      </c>
      <c r="H33" s="78">
        <v>28.513875329257356</v>
      </c>
      <c r="I33" s="77">
        <f t="shared" si="2"/>
        <v>63.197876680623196</v>
      </c>
      <c r="J33" s="88">
        <v>2</v>
      </c>
      <c r="K33" s="79">
        <f t="shared" si="3"/>
        <v>1.1918951132300357E-3</v>
      </c>
      <c r="L33" s="80">
        <f t="shared" si="4"/>
        <v>6.1512868274626999</v>
      </c>
      <c r="M33" s="81">
        <v>3.8461538461538467</v>
      </c>
      <c r="N33" s="77">
        <f t="shared" si="5"/>
        <v>35.535714285714285</v>
      </c>
      <c r="O33" s="82">
        <f t="shared" si="6"/>
        <v>286.13780275046452</v>
      </c>
    </row>
    <row r="34" spans="1:15" ht="16.5" customHeight="1" x14ac:dyDescent="0.2">
      <c r="A34" s="75">
        <v>29</v>
      </c>
      <c r="B34" s="75" t="s">
        <v>50</v>
      </c>
      <c r="C34" s="76">
        <v>2246</v>
      </c>
      <c r="D34" s="76">
        <v>32911</v>
      </c>
      <c r="E34" s="77">
        <f t="shared" si="0"/>
        <v>84.550349969729481</v>
      </c>
      <c r="F34" s="78">
        <v>30161.78</v>
      </c>
      <c r="G34" s="77">
        <f t="shared" si="1"/>
        <v>96.489978371380843</v>
      </c>
      <c r="H34" s="78">
        <v>24.660239180982042</v>
      </c>
      <c r="I34" s="77">
        <f t="shared" si="2"/>
        <v>51.605157974308355</v>
      </c>
      <c r="J34" s="88">
        <v>5.5</v>
      </c>
      <c r="K34" s="79">
        <f t="shared" si="3"/>
        <v>2.4487978628673196E-3</v>
      </c>
      <c r="L34" s="80">
        <f t="shared" si="4"/>
        <v>12.638073493021654</v>
      </c>
      <c r="M34" s="81">
        <v>4.0384615384615383</v>
      </c>
      <c r="N34" s="77">
        <f t="shared" si="5"/>
        <v>39.999999999999986</v>
      </c>
      <c r="O34" s="82">
        <f t="shared" si="6"/>
        <v>285.28355980844032</v>
      </c>
    </row>
    <row r="35" spans="1:15" ht="16.5" customHeight="1" x14ac:dyDescent="0.2">
      <c r="A35" s="75">
        <v>30</v>
      </c>
      <c r="B35" s="75" t="s">
        <v>35</v>
      </c>
      <c r="C35" s="76">
        <v>11719</v>
      </c>
      <c r="D35" s="76">
        <v>30486</v>
      </c>
      <c r="E35" s="77">
        <f t="shared" si="0"/>
        <v>87.125999723847855</v>
      </c>
      <c r="F35" s="78">
        <v>22608.639999999999</v>
      </c>
      <c r="G35" s="77">
        <f t="shared" si="1"/>
        <v>97.739674205222329</v>
      </c>
      <c r="H35" s="78">
        <v>19.798176246973572</v>
      </c>
      <c r="I35" s="77">
        <f t="shared" si="2"/>
        <v>36.978834741486835</v>
      </c>
      <c r="J35" s="88">
        <v>41.5</v>
      </c>
      <c r="K35" s="79">
        <f t="shared" si="3"/>
        <v>3.5412577865005547E-3</v>
      </c>
      <c r="L35" s="80">
        <f t="shared" si="4"/>
        <v>18.276182302415737</v>
      </c>
      <c r="M35" s="81">
        <v>4.2307692307692308</v>
      </c>
      <c r="N35" s="77">
        <f t="shared" si="5"/>
        <v>44.464285714285708</v>
      </c>
      <c r="O35" s="82">
        <f t="shared" si="6"/>
        <v>284.58497668725846</v>
      </c>
    </row>
    <row r="36" spans="1:15" ht="16.5" customHeight="1" x14ac:dyDescent="0.2">
      <c r="A36" s="75">
        <v>31</v>
      </c>
      <c r="B36" s="75" t="s">
        <v>31</v>
      </c>
      <c r="C36" s="76">
        <v>46544</v>
      </c>
      <c r="D36" s="76">
        <v>35074</v>
      </c>
      <c r="E36" s="77">
        <f t="shared" si="0"/>
        <v>82.252976601416876</v>
      </c>
      <c r="F36" s="78">
        <v>32850.639999999999</v>
      </c>
      <c r="G36" s="77">
        <f t="shared" si="1"/>
        <v>96.045096224381979</v>
      </c>
      <c r="H36" s="78">
        <v>24.346727885844004</v>
      </c>
      <c r="I36" s="77">
        <f t="shared" si="2"/>
        <v>50.662036175584745</v>
      </c>
      <c r="J36" s="88">
        <v>197</v>
      </c>
      <c r="K36" s="79">
        <f t="shared" si="3"/>
        <v>4.2325541423169476E-3</v>
      </c>
      <c r="L36" s="80">
        <f t="shared" si="4"/>
        <v>21.843914160869662</v>
      </c>
      <c r="M36" s="81">
        <v>3.7230769230769223</v>
      </c>
      <c r="N36" s="77">
        <f t="shared" si="5"/>
        <v>32.678571428571402</v>
      </c>
      <c r="O36" s="82">
        <f t="shared" si="6"/>
        <v>283.48259459082465</v>
      </c>
    </row>
    <row r="37" spans="1:15" ht="16.5" customHeight="1" x14ac:dyDescent="0.2">
      <c r="A37" s="75">
        <v>32</v>
      </c>
      <c r="B37" s="75" t="s">
        <v>32</v>
      </c>
      <c r="C37" s="76">
        <v>16553</v>
      </c>
      <c r="D37" s="76">
        <v>35632</v>
      </c>
      <c r="E37" s="77">
        <f t="shared" si="0"/>
        <v>81.660311627067159</v>
      </c>
      <c r="F37" s="78">
        <v>32669.39</v>
      </c>
      <c r="G37" s="77">
        <f t="shared" si="1"/>
        <v>96.075084728485407</v>
      </c>
      <c r="H37" s="78">
        <v>25.313837955754355</v>
      </c>
      <c r="I37" s="77">
        <f t="shared" si="2"/>
        <v>53.571349501268806</v>
      </c>
      <c r="J37" s="88">
        <v>24.5</v>
      </c>
      <c r="K37" s="79">
        <f t="shared" si="3"/>
        <v>1.4800942427354558E-3</v>
      </c>
      <c r="L37" s="80">
        <f t="shared" si="4"/>
        <v>7.6386622595245299</v>
      </c>
      <c r="M37" s="81">
        <v>4.1461538461538465</v>
      </c>
      <c r="N37" s="77">
        <f t="shared" si="5"/>
        <v>42.5</v>
      </c>
      <c r="O37" s="82">
        <f t="shared" si="6"/>
        <v>281.4454081163459</v>
      </c>
    </row>
    <row r="38" spans="1:15" ht="16.5" customHeight="1" x14ac:dyDescent="0.2">
      <c r="A38" s="75">
        <v>33</v>
      </c>
      <c r="B38" s="75" t="s">
        <v>38</v>
      </c>
      <c r="C38" s="76">
        <v>11758</v>
      </c>
      <c r="D38" s="76">
        <v>31606</v>
      </c>
      <c r="E38" s="77">
        <f t="shared" ref="E38:E69" si="7">SUM(100-(((D38-$D$2)/$D$3)*100))</f>
        <v>85.936421280708657</v>
      </c>
      <c r="F38" s="78">
        <v>26308.55</v>
      </c>
      <c r="G38" s="77">
        <f t="shared" ref="G38:G69" si="8">SUM(100-(((F38-$F$2)/$F$3)*100))</f>
        <v>97.127509977816445</v>
      </c>
      <c r="H38" s="78">
        <v>23.57762586684164</v>
      </c>
      <c r="I38" s="77">
        <f t="shared" ref="I38:I69" si="9">SUM((H38-$H$2)/$H$3)*100</f>
        <v>48.348381481759134</v>
      </c>
      <c r="J38" s="88">
        <v>27.5</v>
      </c>
      <c r="K38" s="79">
        <f t="shared" ref="K38:K69" si="10">SUM(J38/C38)</f>
        <v>2.3388331348868853E-3</v>
      </c>
      <c r="L38" s="80">
        <f t="shared" ref="L38:L69" si="11">SUM((K38-$K$2)/$K$3)*100</f>
        <v>12.070553268126648</v>
      </c>
      <c r="M38" s="81">
        <v>3.8461538461538463</v>
      </c>
      <c r="N38" s="77">
        <f t="shared" ref="N38:N69" si="12">SUM((M38-$M$2)/$M$3)*100</f>
        <v>35.535714285714278</v>
      </c>
      <c r="O38" s="82">
        <f t="shared" ref="O38:O69" si="13">SUM(E38+G38+I38+L38+N38)</f>
        <v>279.01858029412517</v>
      </c>
    </row>
    <row r="39" spans="1:15" ht="16.5" customHeight="1" x14ac:dyDescent="0.2">
      <c r="A39" s="75">
        <v>34</v>
      </c>
      <c r="B39" s="75" t="s">
        <v>21</v>
      </c>
      <c r="C39" s="76">
        <v>9333</v>
      </c>
      <c r="D39" s="76">
        <v>27675</v>
      </c>
      <c r="E39" s="77">
        <f t="shared" si="7"/>
        <v>90.111629191405299</v>
      </c>
      <c r="F39" s="78">
        <v>24170.14</v>
      </c>
      <c r="G39" s="77">
        <f t="shared" si="8"/>
        <v>97.481318071939555</v>
      </c>
      <c r="H39" s="78">
        <v>11.475688142346831</v>
      </c>
      <c r="I39" s="77">
        <f t="shared" si="9"/>
        <v>11.942671538386108</v>
      </c>
      <c r="J39" s="88">
        <v>57</v>
      </c>
      <c r="K39" s="79">
        <f t="shared" si="10"/>
        <v>6.1073609771777563E-3</v>
      </c>
      <c r="L39" s="80">
        <f t="shared" si="11"/>
        <v>31.519660339628064</v>
      </c>
      <c r="M39" s="81">
        <v>4.3769230769230765</v>
      </c>
      <c r="N39" s="77">
        <f t="shared" si="12"/>
        <v>47.857142857142833</v>
      </c>
      <c r="O39" s="82">
        <f t="shared" si="13"/>
        <v>278.91242199850183</v>
      </c>
    </row>
    <row r="40" spans="1:15" ht="16.5" customHeight="1" x14ac:dyDescent="0.2">
      <c r="A40" s="75">
        <v>35</v>
      </c>
      <c r="B40" s="75" t="s">
        <v>37</v>
      </c>
      <c r="C40" s="76">
        <v>44368</v>
      </c>
      <c r="D40" s="76">
        <v>31387</v>
      </c>
      <c r="E40" s="77">
        <f t="shared" si="7"/>
        <v>86.16902635128676</v>
      </c>
      <c r="F40" s="78">
        <v>25540.05</v>
      </c>
      <c r="G40" s="77">
        <f t="shared" si="8"/>
        <v>97.254661235214982</v>
      </c>
      <c r="H40" s="78">
        <v>21.983643529823574</v>
      </c>
      <c r="I40" s="77">
        <f t="shared" si="9"/>
        <v>43.553276768991992</v>
      </c>
      <c r="J40" s="88">
        <v>167.5</v>
      </c>
      <c r="K40" s="79">
        <f t="shared" si="10"/>
        <v>3.7752434186801298E-3</v>
      </c>
      <c r="L40" s="80">
        <f t="shared" si="11"/>
        <v>19.48376568879377</v>
      </c>
      <c r="M40" s="81">
        <v>3.7076923076923078</v>
      </c>
      <c r="N40" s="77">
        <f t="shared" si="12"/>
        <v>32.321428571428569</v>
      </c>
      <c r="O40" s="82">
        <f t="shared" si="13"/>
        <v>278.78215861571607</v>
      </c>
    </row>
    <row r="41" spans="1:15" ht="16.5" customHeight="1" x14ac:dyDescent="0.2">
      <c r="A41" s="75">
        <v>36</v>
      </c>
      <c r="B41" s="75" t="s">
        <v>36</v>
      </c>
      <c r="C41" s="76">
        <v>20642</v>
      </c>
      <c r="D41" s="76">
        <v>40162</v>
      </c>
      <c r="E41" s="77">
        <f t="shared" si="7"/>
        <v>76.848891674013018</v>
      </c>
      <c r="F41" s="78">
        <v>52222.559999999998</v>
      </c>
      <c r="G41" s="77">
        <f t="shared" si="8"/>
        <v>92.839938142112814</v>
      </c>
      <c r="H41" s="78">
        <v>24.723909774817855</v>
      </c>
      <c r="I41" s="77">
        <f t="shared" si="9"/>
        <v>51.796695331703383</v>
      </c>
      <c r="J41" s="88">
        <v>64.5</v>
      </c>
      <c r="K41" s="79">
        <f t="shared" si="10"/>
        <v>3.1246972192616996E-3</v>
      </c>
      <c r="L41" s="80">
        <f t="shared" si="11"/>
        <v>16.126342520664558</v>
      </c>
      <c r="M41" s="81">
        <v>4.0615384615384622</v>
      </c>
      <c r="N41" s="77">
        <f t="shared" si="12"/>
        <v>40.535714285714292</v>
      </c>
      <c r="O41" s="82">
        <f t="shared" si="13"/>
        <v>278.14758195420808</v>
      </c>
    </row>
    <row r="42" spans="1:15" ht="16.5" customHeight="1" x14ac:dyDescent="0.2">
      <c r="A42" s="75">
        <v>37</v>
      </c>
      <c r="B42" s="75" t="s">
        <v>43</v>
      </c>
      <c r="C42" s="76">
        <v>11355</v>
      </c>
      <c r="D42" s="76">
        <v>35979</v>
      </c>
      <c r="E42" s="77">
        <f t="shared" si="7"/>
        <v>81.291754734415989</v>
      </c>
      <c r="F42" s="78">
        <v>38088.410000000003</v>
      </c>
      <c r="G42" s="77">
        <f t="shared" si="8"/>
        <v>95.178487191897489</v>
      </c>
      <c r="H42" s="78">
        <v>22.184481361850551</v>
      </c>
      <c r="I42" s="77">
        <f t="shared" si="9"/>
        <v>44.157448102945466</v>
      </c>
      <c r="J42" s="88">
        <v>35</v>
      </c>
      <c r="K42" s="79">
        <f t="shared" si="10"/>
        <v>3.0823425803610744E-3</v>
      </c>
      <c r="L42" s="80">
        <f t="shared" si="11"/>
        <v>15.907753209021768</v>
      </c>
      <c r="M42" s="81">
        <v>4.0384615384615383</v>
      </c>
      <c r="N42" s="77">
        <f t="shared" si="12"/>
        <v>39.999999999999986</v>
      </c>
      <c r="O42" s="82">
        <f t="shared" si="13"/>
        <v>276.53544323828066</v>
      </c>
    </row>
    <row r="43" spans="1:15" ht="16.5" customHeight="1" x14ac:dyDescent="0.2">
      <c r="A43" s="75">
        <v>38</v>
      </c>
      <c r="B43" s="75" t="s">
        <v>112</v>
      </c>
      <c r="C43" s="76">
        <v>13723</v>
      </c>
      <c r="D43" s="76">
        <v>20245</v>
      </c>
      <c r="E43" s="77">
        <f t="shared" si="7"/>
        <v>98.003207613302038</v>
      </c>
      <c r="F43" s="78">
        <v>20149.28</v>
      </c>
      <c r="G43" s="77">
        <f t="shared" si="8"/>
        <v>98.146584701508161</v>
      </c>
      <c r="H43" s="78">
        <v>20.591135862739094</v>
      </c>
      <c r="I43" s="77">
        <f t="shared" si="9"/>
        <v>39.364259160746371</v>
      </c>
      <c r="J43" s="88">
        <v>21</v>
      </c>
      <c r="K43" s="79">
        <f t="shared" si="10"/>
        <v>1.530277636085404E-3</v>
      </c>
      <c r="L43" s="80">
        <f t="shared" si="11"/>
        <v>7.8976552221136282</v>
      </c>
      <c r="M43" s="81">
        <v>3.7230769230769236</v>
      </c>
      <c r="N43" s="77">
        <f t="shared" si="12"/>
        <v>32.678571428571431</v>
      </c>
      <c r="O43" s="82">
        <f t="shared" si="13"/>
        <v>276.09027812624163</v>
      </c>
    </row>
    <row r="44" spans="1:15" ht="16.5" customHeight="1" x14ac:dyDescent="0.2">
      <c r="A44" s="75">
        <v>39</v>
      </c>
      <c r="B44" s="75" t="s">
        <v>42</v>
      </c>
      <c r="C44" s="76">
        <v>19231</v>
      </c>
      <c r="D44" s="76">
        <v>30669</v>
      </c>
      <c r="E44" s="77">
        <f t="shared" si="7"/>
        <v>86.931631103227801</v>
      </c>
      <c r="F44" s="78">
        <v>25219.66</v>
      </c>
      <c r="G44" s="77">
        <f t="shared" si="8"/>
        <v>97.307670983240897</v>
      </c>
      <c r="H44" s="78">
        <v>21.912780665975355</v>
      </c>
      <c r="I44" s="77">
        <f t="shared" si="9"/>
        <v>43.340103232179501</v>
      </c>
      <c r="J44" s="88">
        <v>43.5</v>
      </c>
      <c r="K44" s="79">
        <f t="shared" si="10"/>
        <v>2.261972856325724E-3</v>
      </c>
      <c r="L44" s="80">
        <f t="shared" si="11"/>
        <v>11.673882777728274</v>
      </c>
      <c r="M44" s="81">
        <v>3.8076923076923075</v>
      </c>
      <c r="N44" s="77">
        <f t="shared" si="12"/>
        <v>34.642857142857125</v>
      </c>
      <c r="O44" s="82">
        <f t="shared" si="13"/>
        <v>273.89614523923359</v>
      </c>
    </row>
    <row r="45" spans="1:15" ht="16.5" customHeight="1" x14ac:dyDescent="0.2">
      <c r="A45" s="75">
        <v>40</v>
      </c>
      <c r="B45" s="75" t="s">
        <v>52</v>
      </c>
      <c r="C45" s="76">
        <v>28875</v>
      </c>
      <c r="D45" s="76">
        <v>37228</v>
      </c>
      <c r="E45" s="77">
        <f t="shared" si="7"/>
        <v>79.965162345593782</v>
      </c>
      <c r="F45" s="78">
        <v>50877.07</v>
      </c>
      <c r="G45" s="77">
        <f t="shared" si="8"/>
        <v>93.062554596656938</v>
      </c>
      <c r="H45" s="78">
        <v>20.95284257837486</v>
      </c>
      <c r="I45" s="77">
        <f t="shared" si="9"/>
        <v>40.452365055338177</v>
      </c>
      <c r="J45" s="89">
        <v>121</v>
      </c>
      <c r="K45" s="79">
        <f t="shared" si="10"/>
        <v>4.1904761904761906E-3</v>
      </c>
      <c r="L45" s="80">
        <f t="shared" si="11"/>
        <v>21.626752811677434</v>
      </c>
      <c r="M45" s="81">
        <v>3.8923076923076922</v>
      </c>
      <c r="N45" s="77">
        <f t="shared" si="12"/>
        <v>36.607142857142847</v>
      </c>
      <c r="O45" s="82">
        <f t="shared" si="13"/>
        <v>271.71397766640916</v>
      </c>
    </row>
    <row r="46" spans="1:15" ht="16.5" customHeight="1" x14ac:dyDescent="0.2">
      <c r="A46" s="75">
        <v>41</v>
      </c>
      <c r="B46" s="75" t="s">
        <v>33</v>
      </c>
      <c r="C46" s="76">
        <v>7595</v>
      </c>
      <c r="D46" s="76">
        <v>31367</v>
      </c>
      <c r="E46" s="77">
        <f t="shared" si="7"/>
        <v>86.190268823485681</v>
      </c>
      <c r="F46" s="78">
        <v>28024.400000000001</v>
      </c>
      <c r="G46" s="77">
        <f t="shared" si="8"/>
        <v>96.843616048073727</v>
      </c>
      <c r="H46" s="78">
        <v>24.551169188518696</v>
      </c>
      <c r="I46" s="77">
        <f t="shared" si="9"/>
        <v>51.277047666724343</v>
      </c>
      <c r="J46" s="89">
        <v>13.5</v>
      </c>
      <c r="K46" s="79">
        <f t="shared" si="10"/>
        <v>1.7774851876234364E-3</v>
      </c>
      <c r="L46" s="80">
        <f t="shared" si="11"/>
        <v>9.1734760041153756</v>
      </c>
      <c r="M46" s="81">
        <v>3.5076923076923077</v>
      </c>
      <c r="N46" s="77">
        <f t="shared" si="12"/>
        <v>27.67857142857142</v>
      </c>
      <c r="O46" s="82">
        <f t="shared" si="13"/>
        <v>271.16297997097053</v>
      </c>
    </row>
    <row r="47" spans="1:15" ht="16.5" customHeight="1" x14ac:dyDescent="0.2">
      <c r="A47" s="75">
        <v>42</v>
      </c>
      <c r="B47" s="75" t="s">
        <v>68</v>
      </c>
      <c r="C47" s="76">
        <v>8205</v>
      </c>
      <c r="D47" s="76">
        <v>28950</v>
      </c>
      <c r="E47" s="77">
        <f t="shared" si="7"/>
        <v>88.757421588724497</v>
      </c>
      <c r="F47" s="78">
        <v>24332.240000000002</v>
      </c>
      <c r="G47" s="77">
        <f t="shared" si="8"/>
        <v>97.454498008407597</v>
      </c>
      <c r="H47" s="78">
        <v>18.570326803770495</v>
      </c>
      <c r="I47" s="77">
        <f t="shared" si="9"/>
        <v>33.285150994221539</v>
      </c>
      <c r="J47" s="88">
        <v>25.5</v>
      </c>
      <c r="K47" s="79">
        <f t="shared" si="10"/>
        <v>3.1078610603290677E-3</v>
      </c>
      <c r="L47" s="80">
        <f t="shared" si="11"/>
        <v>16.039452288866634</v>
      </c>
      <c r="M47" s="81">
        <v>3.8307692307692309</v>
      </c>
      <c r="N47" s="77">
        <f t="shared" si="12"/>
        <v>35.178571428571423</v>
      </c>
      <c r="O47" s="82">
        <f t="shared" si="13"/>
        <v>270.71509430879172</v>
      </c>
    </row>
    <row r="48" spans="1:15" ht="16.5" customHeight="1" x14ac:dyDescent="0.2">
      <c r="A48" s="75">
        <v>43</v>
      </c>
      <c r="B48" s="75" t="s">
        <v>75</v>
      </c>
      <c r="C48" s="76">
        <v>1430</v>
      </c>
      <c r="D48" s="76">
        <v>34196</v>
      </c>
      <c r="E48" s="77">
        <f t="shared" si="7"/>
        <v>83.185521130949212</v>
      </c>
      <c r="F48" s="78">
        <v>55349.01</v>
      </c>
      <c r="G48" s="77">
        <f t="shared" si="8"/>
        <v>92.322655059882948</v>
      </c>
      <c r="H48" s="78">
        <v>19.804236470433512</v>
      </c>
      <c r="I48" s="77">
        <f t="shared" si="9"/>
        <v>36.997065436644689</v>
      </c>
      <c r="J48" s="88">
        <v>3</v>
      </c>
      <c r="K48" s="79">
        <f t="shared" si="10"/>
        <v>2.0979020979020979E-3</v>
      </c>
      <c r="L48" s="80">
        <f t="shared" si="11"/>
        <v>10.827125136170361</v>
      </c>
      <c r="M48" s="81">
        <v>4.315384615384616</v>
      </c>
      <c r="N48" s="77">
        <f t="shared" si="12"/>
        <v>46.428571428571431</v>
      </c>
      <c r="O48" s="82">
        <f t="shared" si="13"/>
        <v>269.76093819221865</v>
      </c>
    </row>
    <row r="49" spans="1:16" ht="16.5" customHeight="1" x14ac:dyDescent="0.2">
      <c r="A49" s="75">
        <v>44</v>
      </c>
      <c r="B49" s="75" t="s">
        <v>28</v>
      </c>
      <c r="C49" s="76">
        <v>17677</v>
      </c>
      <c r="D49" s="76">
        <v>32839</v>
      </c>
      <c r="E49" s="77">
        <f t="shared" si="7"/>
        <v>84.626822869645565</v>
      </c>
      <c r="F49" s="78">
        <v>31422.38</v>
      </c>
      <c r="G49" s="77">
        <f t="shared" si="8"/>
        <v>96.28140729125515</v>
      </c>
      <c r="H49" s="78">
        <v>23.349103725151124</v>
      </c>
      <c r="I49" s="77">
        <f t="shared" si="9"/>
        <v>47.660928695649993</v>
      </c>
      <c r="J49" s="88">
        <v>30</v>
      </c>
      <c r="K49" s="79">
        <f t="shared" si="10"/>
        <v>1.6971205521298864E-3</v>
      </c>
      <c r="L49" s="80">
        <f t="shared" si="11"/>
        <v>8.7587197741266145</v>
      </c>
      <c r="M49" s="81">
        <v>3.6538461538461542</v>
      </c>
      <c r="N49" s="77">
        <f t="shared" si="12"/>
        <v>31.071428571428573</v>
      </c>
      <c r="O49" s="82">
        <f t="shared" si="13"/>
        <v>268.39930720210589</v>
      </c>
    </row>
    <row r="50" spans="1:16" ht="16.5" customHeight="1" x14ac:dyDescent="0.2">
      <c r="A50" s="75">
        <v>45</v>
      </c>
      <c r="B50" s="75" t="s">
        <v>49</v>
      </c>
      <c r="C50" s="76">
        <v>4236</v>
      </c>
      <c r="D50" s="76">
        <v>36237</v>
      </c>
      <c r="E50" s="77">
        <f t="shared" si="7"/>
        <v>81.017726843049999</v>
      </c>
      <c r="F50" s="78">
        <v>33650.620000000003</v>
      </c>
      <c r="G50" s="77">
        <f t="shared" si="8"/>
        <v>95.912736480863856</v>
      </c>
      <c r="H50" s="78">
        <v>21.943922639598988</v>
      </c>
      <c r="I50" s="77">
        <f t="shared" si="9"/>
        <v>43.433786217881156</v>
      </c>
      <c r="J50" s="89">
        <v>12.5</v>
      </c>
      <c r="K50" s="79">
        <f t="shared" si="10"/>
        <v>2.9508970727101041E-3</v>
      </c>
      <c r="L50" s="80">
        <f t="shared" si="11"/>
        <v>15.22937219145776</v>
      </c>
      <c r="M50" s="81">
        <v>3.5153846153846162</v>
      </c>
      <c r="N50" s="77">
        <f t="shared" si="12"/>
        <v>27.857142857142868</v>
      </c>
      <c r="O50" s="82">
        <f t="shared" si="13"/>
        <v>263.45076459039564</v>
      </c>
    </row>
    <row r="51" spans="1:16" ht="16.5" customHeight="1" x14ac:dyDescent="0.2">
      <c r="A51" s="23">
        <v>46</v>
      </c>
      <c r="B51" s="23" t="s">
        <v>44</v>
      </c>
      <c r="C51" s="71">
        <v>9266</v>
      </c>
      <c r="D51" s="71">
        <v>32669</v>
      </c>
      <c r="E51" s="17">
        <f t="shared" si="7"/>
        <v>84.807383883336342</v>
      </c>
      <c r="F51" s="72">
        <v>29596.720000000001</v>
      </c>
      <c r="G51" s="17">
        <f t="shared" si="8"/>
        <v>96.583469704504608</v>
      </c>
      <c r="H51" s="72">
        <v>16.469064714981318</v>
      </c>
      <c r="I51" s="17">
        <f t="shared" si="9"/>
        <v>26.964019629892167</v>
      </c>
      <c r="J51" s="85">
        <v>22</v>
      </c>
      <c r="K51" s="18">
        <f t="shared" si="10"/>
        <v>2.3742715303259228E-3</v>
      </c>
      <c r="L51" s="19">
        <f t="shared" si="11"/>
        <v>12.253448333834074</v>
      </c>
      <c r="M51" s="20">
        <v>4.0538461538461537</v>
      </c>
      <c r="N51" s="17">
        <f t="shared" si="12"/>
        <v>40.35714285714284</v>
      </c>
      <c r="O51" s="73">
        <f t="shared" si="13"/>
        <v>260.96546440871003</v>
      </c>
    </row>
    <row r="52" spans="1:16" ht="16.5" customHeight="1" x14ac:dyDescent="0.2">
      <c r="A52" s="75">
        <v>47</v>
      </c>
      <c r="B52" s="75" t="s">
        <v>48</v>
      </c>
      <c r="C52" s="76">
        <v>6095</v>
      </c>
      <c r="D52" s="76">
        <v>37459</v>
      </c>
      <c r="E52" s="77">
        <f t="shared" si="7"/>
        <v>79.719811791696316</v>
      </c>
      <c r="F52" s="78">
        <v>36877.53</v>
      </c>
      <c r="G52" s="77">
        <f t="shared" si="8"/>
        <v>95.378831908304434</v>
      </c>
      <c r="H52" s="78">
        <v>23.844871433965416</v>
      </c>
      <c r="I52" s="77">
        <f t="shared" si="9"/>
        <v>49.152324190922805</v>
      </c>
      <c r="J52" s="89">
        <v>9.5</v>
      </c>
      <c r="K52" s="79">
        <f t="shared" si="10"/>
        <v>1.5586546349466775E-3</v>
      </c>
      <c r="L52" s="80">
        <f t="shared" si="11"/>
        <v>8.0441069168648802</v>
      </c>
      <c r="M52" s="81">
        <v>3.523076923076923</v>
      </c>
      <c r="N52" s="77">
        <f t="shared" si="12"/>
        <v>28.035714285714274</v>
      </c>
      <c r="O52" s="82">
        <f t="shared" si="13"/>
        <v>260.33078909350269</v>
      </c>
    </row>
    <row r="53" spans="1:16" ht="16.5" customHeight="1" x14ac:dyDescent="0.2">
      <c r="A53" s="23">
        <v>48</v>
      </c>
      <c r="B53" s="23" t="s">
        <v>51</v>
      </c>
      <c r="C53" s="71">
        <v>30423</v>
      </c>
      <c r="D53" s="71">
        <v>38255</v>
      </c>
      <c r="E53" s="17">
        <f t="shared" si="7"/>
        <v>78.874361398179516</v>
      </c>
      <c r="F53" s="72">
        <v>41710.31</v>
      </c>
      <c r="G53" s="17">
        <f t="shared" si="8"/>
        <v>94.579230016657732</v>
      </c>
      <c r="H53" s="72">
        <v>24.998812342669083</v>
      </c>
      <c r="I53" s="17">
        <f t="shared" si="9"/>
        <v>52.623672248600215</v>
      </c>
      <c r="J53" s="86">
        <v>36.5</v>
      </c>
      <c r="K53" s="18">
        <f t="shared" si="10"/>
        <v>1.1997501890017421E-3</v>
      </c>
      <c r="L53" s="19">
        <f t="shared" si="11"/>
        <v>6.1918263209020807</v>
      </c>
      <c r="M53" s="20">
        <v>3.4923076923076923</v>
      </c>
      <c r="N53" s="17">
        <f t="shared" si="12"/>
        <v>27.321428571428562</v>
      </c>
      <c r="O53" s="73">
        <f t="shared" si="13"/>
        <v>259.59051855576809</v>
      </c>
    </row>
    <row r="54" spans="1:16" ht="16.5" customHeight="1" x14ac:dyDescent="0.2">
      <c r="A54" s="75">
        <v>49</v>
      </c>
      <c r="B54" s="75" t="s">
        <v>166</v>
      </c>
      <c r="C54" s="76">
        <v>26195</v>
      </c>
      <c r="D54" s="76">
        <v>39368</v>
      </c>
      <c r="E54" s="77">
        <f t="shared" si="7"/>
        <v>77.692217820309935</v>
      </c>
      <c r="F54" s="78">
        <v>42406.29</v>
      </c>
      <c r="G54" s="77">
        <f t="shared" si="8"/>
        <v>94.464077469976871</v>
      </c>
      <c r="H54" s="78">
        <v>26.862018114973072</v>
      </c>
      <c r="I54" s="77">
        <f t="shared" si="9"/>
        <v>58.228669601546756</v>
      </c>
      <c r="J54" s="88">
        <v>26</v>
      </c>
      <c r="K54" s="79">
        <f t="shared" si="10"/>
        <v>9.9255583126550868E-4</v>
      </c>
      <c r="L54" s="80">
        <f t="shared" si="11"/>
        <v>5.1225108171128593</v>
      </c>
      <c r="M54" s="81">
        <v>3.2923076923076926</v>
      </c>
      <c r="N54" s="77">
        <f t="shared" si="12"/>
        <v>22.678571428571427</v>
      </c>
      <c r="O54" s="82">
        <f t="shared" si="13"/>
        <v>258.18604713751785</v>
      </c>
    </row>
    <row r="55" spans="1:16" ht="16.5" customHeight="1" x14ac:dyDescent="0.2">
      <c r="A55" s="75">
        <v>50</v>
      </c>
      <c r="B55" s="75" t="s">
        <v>15</v>
      </c>
      <c r="C55" s="76">
        <v>2565</v>
      </c>
      <c r="D55" s="76">
        <v>32940</v>
      </c>
      <c r="E55" s="77">
        <f t="shared" si="7"/>
        <v>84.519548385041048</v>
      </c>
      <c r="F55" s="78">
        <v>32948.35</v>
      </c>
      <c r="G55" s="77">
        <f t="shared" si="8"/>
        <v>96.028929732045725</v>
      </c>
      <c r="H55" s="78">
        <v>19.606063045067611</v>
      </c>
      <c r="I55" s="77">
        <f t="shared" si="9"/>
        <v>36.400909316310923</v>
      </c>
      <c r="J55" s="89">
        <v>3</v>
      </c>
      <c r="K55" s="79">
        <f t="shared" si="10"/>
        <v>1.1695906432748538E-3</v>
      </c>
      <c r="L55" s="80">
        <f t="shared" si="11"/>
        <v>6.0361750271826971</v>
      </c>
      <c r="M55" s="81">
        <v>3.7923076923076922</v>
      </c>
      <c r="N55" s="77">
        <f t="shared" si="12"/>
        <v>34.28571428571427</v>
      </c>
      <c r="O55" s="82">
        <f t="shared" si="13"/>
        <v>257.27127674629469</v>
      </c>
    </row>
    <row r="56" spans="1:16" ht="16.5" customHeight="1" x14ac:dyDescent="0.2">
      <c r="A56" s="23">
        <v>51</v>
      </c>
      <c r="B56" s="23" t="s">
        <v>169</v>
      </c>
      <c r="C56" s="71">
        <v>12512</v>
      </c>
      <c r="D56" s="71">
        <v>36587</v>
      </c>
      <c r="E56" s="17">
        <f t="shared" si="7"/>
        <v>80.645983579568991</v>
      </c>
      <c r="F56" s="72">
        <v>49454.85</v>
      </c>
      <c r="G56" s="17">
        <f t="shared" si="8"/>
        <v>93.297866322483017</v>
      </c>
      <c r="H56" s="72">
        <v>17.588363257936081</v>
      </c>
      <c r="I56" s="17">
        <f t="shared" si="9"/>
        <v>30.331154631122075</v>
      </c>
      <c r="J56" s="85">
        <v>28.5</v>
      </c>
      <c r="K56" s="18">
        <f t="shared" si="10"/>
        <v>2.2778132992327367E-3</v>
      </c>
      <c r="L56" s="19">
        <f t="shared" si="11"/>
        <v>11.755634189168349</v>
      </c>
      <c r="M56" s="20">
        <v>3.9923076923076923</v>
      </c>
      <c r="N56" s="17">
        <f t="shared" si="12"/>
        <v>38.928571428571416</v>
      </c>
      <c r="O56" s="73">
        <f t="shared" si="13"/>
        <v>254.95921015091386</v>
      </c>
    </row>
    <row r="57" spans="1:16" ht="16.5" customHeight="1" x14ac:dyDescent="0.2">
      <c r="A57" s="23">
        <v>52</v>
      </c>
      <c r="B57" s="23" t="s">
        <v>46</v>
      </c>
      <c r="C57" s="71">
        <v>1837</v>
      </c>
      <c r="D57" s="71">
        <v>35327</v>
      </c>
      <c r="E57" s="17">
        <f t="shared" si="7"/>
        <v>81.984259328100606</v>
      </c>
      <c r="F57" s="72">
        <v>36320.589999999997</v>
      </c>
      <c r="G57" s="17">
        <f t="shared" si="8"/>
        <v>95.470979756444379</v>
      </c>
      <c r="H57" s="72">
        <v>18.470654600366085</v>
      </c>
      <c r="I57" s="17">
        <f t="shared" si="9"/>
        <v>32.985311628893008</v>
      </c>
      <c r="J57" s="86">
        <v>3.5</v>
      </c>
      <c r="K57" s="18">
        <f t="shared" si="10"/>
        <v>1.9052803483941209E-3</v>
      </c>
      <c r="L57" s="19">
        <f t="shared" si="11"/>
        <v>9.8330178382385522</v>
      </c>
      <c r="M57" s="20">
        <v>3.6461538461538465</v>
      </c>
      <c r="N57" s="17">
        <f t="shared" si="12"/>
        <v>30.892857142857146</v>
      </c>
      <c r="O57" s="73">
        <f t="shared" si="13"/>
        <v>251.1664256945337</v>
      </c>
    </row>
    <row r="58" spans="1:16" ht="16.5" customHeight="1" x14ac:dyDescent="0.2">
      <c r="A58" s="23">
        <v>53</v>
      </c>
      <c r="B58" s="74" t="s">
        <v>125</v>
      </c>
      <c r="C58" s="71">
        <v>3186</v>
      </c>
      <c r="D58" s="71">
        <v>31390</v>
      </c>
      <c r="E58" s="17">
        <f t="shared" si="7"/>
        <v>86.165839980456923</v>
      </c>
      <c r="F58" s="72">
        <v>38029.54</v>
      </c>
      <c r="G58" s="17">
        <f t="shared" si="8"/>
        <v>95.188227458030283</v>
      </c>
      <c r="H58" s="72">
        <v>20.668980039071435</v>
      </c>
      <c r="I58" s="17">
        <f t="shared" si="9"/>
        <v>39.598434263019449</v>
      </c>
      <c r="J58" s="85">
        <v>1</v>
      </c>
      <c r="K58" s="18">
        <f t="shared" si="10"/>
        <v>3.1387319522912746E-4</v>
      </c>
      <c r="L58" s="19">
        <f t="shared" si="11"/>
        <v>1.6198774790462043</v>
      </c>
      <c r="M58" s="20">
        <v>3.5384615384615383</v>
      </c>
      <c r="N58" s="17">
        <f t="shared" si="12"/>
        <v>28.392857142857132</v>
      </c>
      <c r="O58" s="73">
        <f t="shared" si="13"/>
        <v>250.96523632341001</v>
      </c>
    </row>
    <row r="59" spans="1:16" ht="16.5" customHeight="1" x14ac:dyDescent="0.2">
      <c r="A59" s="23">
        <v>54</v>
      </c>
      <c r="B59" s="23" t="s">
        <v>106</v>
      </c>
      <c r="C59" s="71">
        <v>7197</v>
      </c>
      <c r="D59" s="71">
        <v>37369</v>
      </c>
      <c r="E59" s="17">
        <f t="shared" si="7"/>
        <v>79.815402916591438</v>
      </c>
      <c r="F59" s="72">
        <v>41470</v>
      </c>
      <c r="G59" s="17">
        <f t="shared" si="8"/>
        <v>94.618990223118942</v>
      </c>
      <c r="H59" s="72">
        <v>20.278431834200017</v>
      </c>
      <c r="I59" s="17">
        <f t="shared" si="9"/>
        <v>38.423565825490172</v>
      </c>
      <c r="J59" s="85">
        <v>12</v>
      </c>
      <c r="K59" s="18">
        <f t="shared" si="10"/>
        <v>1.6673614005835765E-3</v>
      </c>
      <c r="L59" s="19">
        <f t="shared" si="11"/>
        <v>8.6051348866047626</v>
      </c>
      <c r="M59" s="20">
        <v>3.5615384615384609</v>
      </c>
      <c r="N59" s="17">
        <f t="shared" si="12"/>
        <v>28.928571428571402</v>
      </c>
      <c r="O59" s="73">
        <f t="shared" si="13"/>
        <v>250.39166528037674</v>
      </c>
    </row>
    <row r="60" spans="1:16" ht="16.5" customHeight="1" x14ac:dyDescent="0.2">
      <c r="A60" s="23">
        <v>55</v>
      </c>
      <c r="B60" s="23" t="s">
        <v>64</v>
      </c>
      <c r="C60" s="71">
        <v>2578</v>
      </c>
      <c r="D60" s="71">
        <v>36951</v>
      </c>
      <c r="E60" s="17">
        <f t="shared" si="7"/>
        <v>80.259370585548737</v>
      </c>
      <c r="F60" s="72">
        <v>42759.53</v>
      </c>
      <c r="G60" s="17">
        <f t="shared" si="8"/>
        <v>94.405632564103797</v>
      </c>
      <c r="H60" s="72">
        <v>18.194416010505009</v>
      </c>
      <c r="I60" s="17">
        <f t="shared" si="9"/>
        <v>32.154315617626679</v>
      </c>
      <c r="J60" s="85">
        <v>6</v>
      </c>
      <c r="K60" s="18">
        <f t="shared" si="10"/>
        <v>2.3273855702094647E-3</v>
      </c>
      <c r="L60" s="19">
        <f t="shared" si="11"/>
        <v>12.011473192182791</v>
      </c>
      <c r="M60" s="20">
        <v>3.661538461538461</v>
      </c>
      <c r="N60" s="17">
        <f t="shared" si="12"/>
        <v>31.249999999999979</v>
      </c>
      <c r="O60" s="73">
        <f t="shared" si="13"/>
        <v>250.08079195946198</v>
      </c>
    </row>
    <row r="61" spans="1:16" ht="16.5" customHeight="1" x14ac:dyDescent="0.2">
      <c r="A61" s="23">
        <v>56</v>
      </c>
      <c r="B61" s="23" t="s">
        <v>134</v>
      </c>
      <c r="C61" s="71">
        <v>4685</v>
      </c>
      <c r="D61" s="71">
        <v>33182</v>
      </c>
      <c r="E61" s="17">
        <f t="shared" si="7"/>
        <v>84.262514471434187</v>
      </c>
      <c r="F61" s="72">
        <v>35337.870000000003</v>
      </c>
      <c r="G61" s="17">
        <f t="shared" si="8"/>
        <v>95.63357453025138</v>
      </c>
      <c r="H61" s="72">
        <v>16.911872585529832</v>
      </c>
      <c r="I61" s="17">
        <f t="shared" si="9"/>
        <v>28.296098447584544</v>
      </c>
      <c r="J61" s="85">
        <v>9</v>
      </c>
      <c r="K61" s="18">
        <f t="shared" si="10"/>
        <v>1.9210245464247599E-3</v>
      </c>
      <c r="L61" s="19">
        <f t="shared" si="11"/>
        <v>9.9142725366426578</v>
      </c>
      <c r="M61" s="20">
        <v>3.6692307692307695</v>
      </c>
      <c r="N61" s="17">
        <f t="shared" si="12"/>
        <v>31.428571428571427</v>
      </c>
      <c r="O61" s="73">
        <f t="shared" si="13"/>
        <v>249.53503141448419</v>
      </c>
    </row>
    <row r="62" spans="1:16" ht="16.5" customHeight="1" x14ac:dyDescent="0.2">
      <c r="A62" s="23">
        <v>57</v>
      </c>
      <c r="B62" s="23" t="s">
        <v>161</v>
      </c>
      <c r="C62" s="71">
        <v>21790</v>
      </c>
      <c r="D62" s="71">
        <v>38530</v>
      </c>
      <c r="E62" s="17">
        <f t="shared" si="7"/>
        <v>78.582277405444444</v>
      </c>
      <c r="F62" s="72">
        <v>41074.61</v>
      </c>
      <c r="G62" s="17">
        <f t="shared" si="8"/>
        <v>94.684409007325584</v>
      </c>
      <c r="H62" s="72">
        <v>20.796850429289012</v>
      </c>
      <c r="I62" s="17">
        <f t="shared" si="9"/>
        <v>39.983100953807707</v>
      </c>
      <c r="J62" s="85">
        <v>30.5</v>
      </c>
      <c r="K62" s="18">
        <f t="shared" si="10"/>
        <v>1.3997246443322624E-3</v>
      </c>
      <c r="L62" s="19">
        <f t="shared" si="11"/>
        <v>7.2238804163082495</v>
      </c>
      <c r="M62" s="20">
        <v>3.5384615384615383</v>
      </c>
      <c r="N62" s="17">
        <f t="shared" si="12"/>
        <v>28.392857142857132</v>
      </c>
      <c r="O62" s="73">
        <f t="shared" si="13"/>
        <v>248.86652492574311</v>
      </c>
    </row>
    <row r="63" spans="1:16" ht="16.5" customHeight="1" x14ac:dyDescent="0.2">
      <c r="A63" s="23">
        <v>58</v>
      </c>
      <c r="B63" s="23" t="s">
        <v>170</v>
      </c>
      <c r="C63" s="71">
        <v>16643</v>
      </c>
      <c r="D63" s="71">
        <v>34681</v>
      </c>
      <c r="E63" s="17">
        <f t="shared" si="7"/>
        <v>82.670391180125549</v>
      </c>
      <c r="F63" s="72">
        <v>34561.19</v>
      </c>
      <c r="G63" s="17">
        <f t="shared" si="8"/>
        <v>95.762079199862697</v>
      </c>
      <c r="H63" s="72">
        <v>20.04286811467799</v>
      </c>
      <c r="I63" s="17">
        <f t="shared" si="9"/>
        <v>37.714930180411358</v>
      </c>
      <c r="J63" s="85">
        <v>13</v>
      </c>
      <c r="K63" s="18">
        <f t="shared" si="10"/>
        <v>7.8110917502854048E-4</v>
      </c>
      <c r="L63" s="19">
        <f t="shared" si="11"/>
        <v>4.0312494999180233</v>
      </c>
      <c r="M63" s="20">
        <v>3.4846153846153842</v>
      </c>
      <c r="N63" s="17">
        <f t="shared" si="12"/>
        <v>27.142857142857125</v>
      </c>
      <c r="O63" s="73">
        <f t="shared" si="13"/>
        <v>247.32150720317475</v>
      </c>
    </row>
    <row r="64" spans="1:16" ht="16.5" customHeight="1" x14ac:dyDescent="0.2">
      <c r="A64" s="23">
        <v>59</v>
      </c>
      <c r="B64" s="23" t="s">
        <v>80</v>
      </c>
      <c r="C64" s="71">
        <v>84992</v>
      </c>
      <c r="D64" s="71">
        <v>31940</v>
      </c>
      <c r="E64" s="17">
        <f t="shared" si="7"/>
        <v>85.581671994986777</v>
      </c>
      <c r="F64" s="72">
        <v>34661.89</v>
      </c>
      <c r="G64" s="17">
        <f t="shared" si="8"/>
        <v>95.745418000617377</v>
      </c>
      <c r="H64" s="72">
        <v>19.607611805946277</v>
      </c>
      <c r="I64" s="17">
        <f t="shared" si="9"/>
        <v>36.405568383363153</v>
      </c>
      <c r="J64" s="85">
        <v>117</v>
      </c>
      <c r="K64" s="18">
        <f t="shared" si="10"/>
        <v>1.3766001506024096E-3</v>
      </c>
      <c r="L64" s="19">
        <f t="shared" si="11"/>
        <v>7.1045365310172848</v>
      </c>
      <c r="M64" s="20">
        <v>3.2153846153846155</v>
      </c>
      <c r="N64" s="17">
        <f t="shared" si="12"/>
        <v>20.892857142857139</v>
      </c>
      <c r="O64" s="73">
        <f t="shared" si="13"/>
        <v>245.73005205284173</v>
      </c>
      <c r="P64" s="45"/>
    </row>
    <row r="65" spans="1:16" ht="16.5" customHeight="1" x14ac:dyDescent="0.2">
      <c r="A65" s="23">
        <v>60</v>
      </c>
      <c r="B65" s="23" t="s">
        <v>107</v>
      </c>
      <c r="C65" s="71">
        <v>14911</v>
      </c>
      <c r="D65" s="71">
        <v>40751</v>
      </c>
      <c r="E65" s="17">
        <f t="shared" si="7"/>
        <v>76.223300867754986</v>
      </c>
      <c r="F65" s="72">
        <v>37820.589999999997</v>
      </c>
      <c r="G65" s="17">
        <f t="shared" si="8"/>
        <v>95.222799032829798</v>
      </c>
      <c r="H65" s="72">
        <v>22.230648135964838</v>
      </c>
      <c r="I65" s="17">
        <f t="shared" si="9"/>
        <v>44.296329513979678</v>
      </c>
      <c r="J65" s="85">
        <v>27</v>
      </c>
      <c r="K65" s="18">
        <f t="shared" si="10"/>
        <v>1.8107437462276171E-3</v>
      </c>
      <c r="L65" s="19">
        <f t="shared" si="11"/>
        <v>9.3451210852734583</v>
      </c>
      <c r="M65" s="20">
        <v>3.1153846153846154</v>
      </c>
      <c r="N65" s="17">
        <f t="shared" si="12"/>
        <v>18.571428571428562</v>
      </c>
      <c r="O65" s="73">
        <f t="shared" si="13"/>
        <v>243.65897907126649</v>
      </c>
    </row>
    <row r="66" spans="1:16" ht="16.5" customHeight="1" x14ac:dyDescent="0.2">
      <c r="A66" s="75">
        <v>61</v>
      </c>
      <c r="B66" s="83" t="s">
        <v>98</v>
      </c>
      <c r="C66" s="76">
        <v>39261</v>
      </c>
      <c r="D66" s="76">
        <v>35810</v>
      </c>
      <c r="E66" s="77">
        <f t="shared" si="7"/>
        <v>81.471253624496825</v>
      </c>
      <c r="F66" s="78">
        <v>39840.879999999997</v>
      </c>
      <c r="G66" s="77">
        <f t="shared" si="8"/>
        <v>94.888534343422265</v>
      </c>
      <c r="H66" s="78">
        <v>16.76674816307607</v>
      </c>
      <c r="I66" s="77">
        <f t="shared" si="9"/>
        <v>27.859527234789631</v>
      </c>
      <c r="J66" s="89">
        <v>125</v>
      </c>
      <c r="K66" s="79">
        <f t="shared" si="10"/>
        <v>3.1838210947250454E-3</v>
      </c>
      <c r="L66" s="80">
        <f t="shared" si="11"/>
        <v>16.431476682462261</v>
      </c>
      <c r="M66" s="81">
        <v>3.3</v>
      </c>
      <c r="N66" s="77">
        <f t="shared" si="12"/>
        <v>22.857142857142847</v>
      </c>
      <c r="O66" s="82">
        <f t="shared" si="13"/>
        <v>243.50793474231381</v>
      </c>
    </row>
    <row r="67" spans="1:16" ht="16.5" customHeight="1" x14ac:dyDescent="0.2">
      <c r="A67" s="23">
        <v>62</v>
      </c>
      <c r="B67" s="23" t="s">
        <v>41</v>
      </c>
      <c r="C67" s="71">
        <v>16061</v>
      </c>
      <c r="D67" s="71">
        <v>41535</v>
      </c>
      <c r="E67" s="17">
        <f t="shared" si="7"/>
        <v>75.390595957557537</v>
      </c>
      <c r="F67" s="72">
        <v>39022.410000000003</v>
      </c>
      <c r="G67" s="17">
        <f t="shared" si="8"/>
        <v>95.023953327993482</v>
      </c>
      <c r="H67" s="72">
        <v>22.448166569474505</v>
      </c>
      <c r="I67" s="17">
        <f t="shared" si="9"/>
        <v>44.950680344232389</v>
      </c>
      <c r="J67" s="85">
        <v>22</v>
      </c>
      <c r="K67" s="18">
        <f t="shared" si="10"/>
        <v>1.3697777224332232E-3</v>
      </c>
      <c r="L67" s="19">
        <f t="shared" si="11"/>
        <v>7.0693264592059348</v>
      </c>
      <c r="M67" s="20">
        <v>3.1769230769230772</v>
      </c>
      <c r="N67" s="17">
        <f t="shared" si="12"/>
        <v>20</v>
      </c>
      <c r="O67" s="73">
        <f t="shared" si="13"/>
        <v>242.43455608898932</v>
      </c>
    </row>
    <row r="68" spans="1:16" ht="16.5" customHeight="1" x14ac:dyDescent="0.2">
      <c r="A68" s="23">
        <v>63</v>
      </c>
      <c r="B68" s="23" t="s">
        <v>115</v>
      </c>
      <c r="C68" s="71">
        <v>4387</v>
      </c>
      <c r="D68" s="71">
        <v>46405</v>
      </c>
      <c r="E68" s="17">
        <f t="shared" si="7"/>
        <v>70.218053977121855</v>
      </c>
      <c r="F68" s="72">
        <v>56172.480000000003</v>
      </c>
      <c r="G68" s="17">
        <f t="shared" si="8"/>
        <v>92.186408806233018</v>
      </c>
      <c r="H68" s="72">
        <v>22.871792825301721</v>
      </c>
      <c r="I68" s="17">
        <f t="shared" si="9"/>
        <v>46.225055981022123</v>
      </c>
      <c r="J68" s="85">
        <v>6.5</v>
      </c>
      <c r="K68" s="18">
        <f t="shared" si="10"/>
        <v>1.4816503305219969E-3</v>
      </c>
      <c r="L68" s="19">
        <f t="shared" si="11"/>
        <v>7.6466931191173551</v>
      </c>
      <c r="M68" s="20">
        <v>3.4076923076923076</v>
      </c>
      <c r="N68" s="17">
        <f t="shared" si="12"/>
        <v>25.357142857142843</v>
      </c>
      <c r="O68" s="73">
        <f t="shared" si="13"/>
        <v>241.63335474063717</v>
      </c>
      <c r="P68" s="45"/>
    </row>
    <row r="69" spans="1:16" ht="16.5" customHeight="1" x14ac:dyDescent="0.2">
      <c r="A69" s="23">
        <v>64</v>
      </c>
      <c r="B69" s="23" t="s">
        <v>113</v>
      </c>
      <c r="C69" s="71">
        <v>6402</v>
      </c>
      <c r="D69" s="71">
        <v>45136</v>
      </c>
      <c r="E69" s="17">
        <f t="shared" si="7"/>
        <v>71.565888838142982</v>
      </c>
      <c r="F69" s="72">
        <v>51593.21</v>
      </c>
      <c r="G69" s="17">
        <f t="shared" si="8"/>
        <v>92.944066501050713</v>
      </c>
      <c r="H69" s="72">
        <v>24.135200945047867</v>
      </c>
      <c r="I69" s="17">
        <f t="shared" si="9"/>
        <v>50.025709280905183</v>
      </c>
      <c r="J69" s="85">
        <v>10</v>
      </c>
      <c r="K69" s="18">
        <f t="shared" si="10"/>
        <v>1.5620118712902219E-3</v>
      </c>
      <c r="L69" s="19">
        <f t="shared" si="11"/>
        <v>8.0614333774464324</v>
      </c>
      <c r="M69" s="20">
        <v>3.1076923076923082</v>
      </c>
      <c r="N69" s="17">
        <f t="shared" si="12"/>
        <v>18.392857142857146</v>
      </c>
      <c r="O69" s="73">
        <f t="shared" si="13"/>
        <v>240.98995514040246</v>
      </c>
    </row>
    <row r="70" spans="1:16" ht="16.5" customHeight="1" x14ac:dyDescent="0.2">
      <c r="A70" s="23">
        <v>65</v>
      </c>
      <c r="B70" s="23" t="s">
        <v>149</v>
      </c>
      <c r="C70" s="71">
        <v>43685</v>
      </c>
      <c r="D70" s="71">
        <v>40761</v>
      </c>
      <c r="E70" s="17">
        <f t="shared" ref="E70:E101" si="14">SUM(100-(((D70-$D$2)/$D$3)*100))</f>
        <v>76.212679631655533</v>
      </c>
      <c r="F70" s="72">
        <v>46290.76</v>
      </c>
      <c r="G70" s="17">
        <f t="shared" ref="G70:G101" si="15">SUM(100-(((F70-$F$2)/$F$3)*100))</f>
        <v>93.821377086337463</v>
      </c>
      <c r="H70" s="72">
        <v>20.816254403947749</v>
      </c>
      <c r="I70" s="17">
        <f t="shared" ref="I70:I101" si="16">SUM((H70-$H$2)/$H$3)*100</f>
        <v>40.041473050017125</v>
      </c>
      <c r="J70" s="85">
        <v>64</v>
      </c>
      <c r="K70" s="18">
        <f t="shared" ref="K70:K101" si="17">SUM(J70/C70)</f>
        <v>1.4650337644500401E-3</v>
      </c>
      <c r="L70" s="19">
        <f t="shared" ref="L70:L101" si="18">SUM((K70-$K$2)/$K$3)*100</f>
        <v>7.5609361906246342</v>
      </c>
      <c r="M70" s="20">
        <v>3.3076923076923075</v>
      </c>
      <c r="N70" s="17">
        <f t="shared" ref="N70:N101" si="19">SUM((M70-$M$2)/$M$3)*100</f>
        <v>23.035714285714274</v>
      </c>
      <c r="O70" s="73">
        <f t="shared" ref="O70:O101" si="20">SUM(E70+G70+I70+L70+N70)</f>
        <v>240.67218024434902</v>
      </c>
    </row>
    <row r="71" spans="1:16" ht="16.5" customHeight="1" x14ac:dyDescent="0.2">
      <c r="A71" s="23">
        <v>66</v>
      </c>
      <c r="B71" s="23" t="s">
        <v>39</v>
      </c>
      <c r="C71" s="71">
        <v>5065</v>
      </c>
      <c r="D71" s="71">
        <v>31856</v>
      </c>
      <c r="E71" s="17">
        <f t="shared" si="14"/>
        <v>85.670890378222211</v>
      </c>
      <c r="F71" s="72">
        <v>28592.560000000001</v>
      </c>
      <c r="G71" s="17">
        <f t="shared" si="15"/>
        <v>96.749611808121159</v>
      </c>
      <c r="H71" s="72">
        <v>17.232741117418854</v>
      </c>
      <c r="I71" s="17">
        <f t="shared" si="16"/>
        <v>29.261352687677348</v>
      </c>
      <c r="J71" s="85">
        <v>4</v>
      </c>
      <c r="K71" s="18">
        <f t="shared" si="17"/>
        <v>7.8973346495557744E-4</v>
      </c>
      <c r="L71" s="19">
        <f t="shared" si="18"/>
        <v>4.0757588534974971</v>
      </c>
      <c r="M71" s="20">
        <v>3.3615384615384616</v>
      </c>
      <c r="N71" s="17">
        <f t="shared" si="19"/>
        <v>24.285714285714278</v>
      </c>
      <c r="O71" s="73">
        <f t="shared" si="20"/>
        <v>240.04332801323247</v>
      </c>
    </row>
    <row r="72" spans="1:16" ht="16.5" customHeight="1" x14ac:dyDescent="0.2">
      <c r="A72" s="23">
        <v>67</v>
      </c>
      <c r="B72" s="23" t="s">
        <v>135</v>
      </c>
      <c r="C72" s="71">
        <v>9755</v>
      </c>
      <c r="D72" s="71">
        <v>40031</v>
      </c>
      <c r="E72" s="17">
        <f t="shared" si="14"/>
        <v>76.988029866915909</v>
      </c>
      <c r="F72" s="72">
        <v>43571.23</v>
      </c>
      <c r="G72" s="17">
        <f t="shared" si="15"/>
        <v>94.27133370186516</v>
      </c>
      <c r="H72" s="72">
        <v>21.067967721749262</v>
      </c>
      <c r="I72" s="17">
        <f t="shared" si="16"/>
        <v>40.798690798561481</v>
      </c>
      <c r="J72" s="85">
        <v>11</v>
      </c>
      <c r="K72" s="18">
        <f t="shared" si="17"/>
        <v>1.1276268580215274E-3</v>
      </c>
      <c r="L72" s="19">
        <f t="shared" si="18"/>
        <v>5.8196028837163771</v>
      </c>
      <c r="M72" s="20">
        <v>3.2461538461538462</v>
      </c>
      <c r="N72" s="17">
        <f t="shared" si="19"/>
        <v>21.607142857142851</v>
      </c>
      <c r="O72" s="73">
        <f t="shared" si="20"/>
        <v>239.4848001082018</v>
      </c>
    </row>
    <row r="73" spans="1:16" ht="16.5" customHeight="1" x14ac:dyDescent="0.2">
      <c r="A73" s="23">
        <v>68</v>
      </c>
      <c r="B73" s="74" t="s">
        <v>124</v>
      </c>
      <c r="C73" s="71">
        <v>14198</v>
      </c>
      <c r="D73" s="71">
        <v>42804</v>
      </c>
      <c r="E73" s="17">
        <f t="shared" si="14"/>
        <v>74.04276109653641</v>
      </c>
      <c r="F73" s="72">
        <v>47143.76</v>
      </c>
      <c r="G73" s="17">
        <f t="shared" si="15"/>
        <v>93.680244981508636</v>
      </c>
      <c r="H73" s="72">
        <v>22.473255179256334</v>
      </c>
      <c r="I73" s="17">
        <f t="shared" si="16"/>
        <v>45.026153270254063</v>
      </c>
      <c r="J73" s="85">
        <v>17.5</v>
      </c>
      <c r="K73" s="18">
        <f t="shared" si="17"/>
        <v>1.2325679673193407E-3</v>
      </c>
      <c r="L73" s="19">
        <f t="shared" si="18"/>
        <v>6.3611965660107836</v>
      </c>
      <c r="M73" s="20">
        <v>3.1769230769230772</v>
      </c>
      <c r="N73" s="17">
        <f t="shared" si="19"/>
        <v>20</v>
      </c>
      <c r="O73" s="73">
        <f t="shared" si="20"/>
        <v>239.11035591430991</v>
      </c>
    </row>
    <row r="74" spans="1:16" ht="16.5" customHeight="1" x14ac:dyDescent="0.2">
      <c r="A74" s="23">
        <v>69</v>
      </c>
      <c r="B74" s="23" t="s">
        <v>58</v>
      </c>
      <c r="C74" s="71">
        <v>3664</v>
      </c>
      <c r="D74" s="71">
        <v>41218</v>
      </c>
      <c r="E74" s="17">
        <f t="shared" si="14"/>
        <v>75.727289141910333</v>
      </c>
      <c r="F74" s="72">
        <v>50271.519999999997</v>
      </c>
      <c r="G74" s="17">
        <f t="shared" si="15"/>
        <v>93.16274515478014</v>
      </c>
      <c r="H74" s="72">
        <v>19.708151575182139</v>
      </c>
      <c r="I74" s="17">
        <f t="shared" si="16"/>
        <v>36.708017607603175</v>
      </c>
      <c r="J74" s="85">
        <v>4</v>
      </c>
      <c r="K74" s="18">
        <f t="shared" si="17"/>
        <v>1.0917030567685589E-3</v>
      </c>
      <c r="L74" s="19">
        <f t="shared" si="18"/>
        <v>5.6342026727524077</v>
      </c>
      <c r="M74" s="20">
        <v>3.5076923076923077</v>
      </c>
      <c r="N74" s="17">
        <f t="shared" si="19"/>
        <v>27.67857142857142</v>
      </c>
      <c r="O74" s="73">
        <f t="shared" si="20"/>
        <v>238.91082600561748</v>
      </c>
    </row>
    <row r="75" spans="1:16" ht="16.5" customHeight="1" x14ac:dyDescent="0.2">
      <c r="A75" s="23">
        <v>70</v>
      </c>
      <c r="B75" s="23" t="s">
        <v>108</v>
      </c>
      <c r="C75" s="71">
        <v>4281</v>
      </c>
      <c r="D75" s="71">
        <v>36369</v>
      </c>
      <c r="E75" s="17">
        <f t="shared" si="14"/>
        <v>80.877526526537153</v>
      </c>
      <c r="F75" s="72">
        <v>40862.660000000003</v>
      </c>
      <c r="G75" s="17">
        <f t="shared" si="15"/>
        <v>94.719476943572317</v>
      </c>
      <c r="H75" s="72">
        <v>14.131129271232336</v>
      </c>
      <c r="I75" s="17">
        <f t="shared" si="16"/>
        <v>19.930914554563447</v>
      </c>
      <c r="J75" s="85">
        <v>8</v>
      </c>
      <c r="K75" s="18">
        <f t="shared" si="17"/>
        <v>1.8687222611539359E-3</v>
      </c>
      <c r="L75" s="19">
        <f t="shared" si="18"/>
        <v>9.644344121917694</v>
      </c>
      <c r="M75" s="20">
        <v>3.7615384615384619</v>
      </c>
      <c r="N75" s="17">
        <f t="shared" si="19"/>
        <v>33.571428571428569</v>
      </c>
      <c r="O75" s="73">
        <f t="shared" si="20"/>
        <v>238.7436907180192</v>
      </c>
    </row>
    <row r="76" spans="1:16" ht="16.5" customHeight="1" x14ac:dyDescent="0.2">
      <c r="A76" s="23">
        <v>71</v>
      </c>
      <c r="B76" s="74" t="s">
        <v>150</v>
      </c>
      <c r="C76" s="71">
        <v>25737</v>
      </c>
      <c r="D76" s="71">
        <v>46758</v>
      </c>
      <c r="E76" s="17">
        <f t="shared" si="14"/>
        <v>69.843124342811009</v>
      </c>
      <c r="F76" s="72">
        <v>61252.46</v>
      </c>
      <c r="G76" s="17">
        <f t="shared" si="15"/>
        <v>91.345906731334622</v>
      </c>
      <c r="H76" s="72">
        <v>25.175310348909015</v>
      </c>
      <c r="I76" s="17">
        <f t="shared" si="16"/>
        <v>53.154623189435831</v>
      </c>
      <c r="J76" s="85">
        <v>13</v>
      </c>
      <c r="K76" s="18">
        <f t="shared" si="17"/>
        <v>5.0510937560710261E-4</v>
      </c>
      <c r="L76" s="19">
        <f t="shared" si="18"/>
        <v>2.606833952175299</v>
      </c>
      <c r="M76" s="20">
        <v>3.2538461538461538</v>
      </c>
      <c r="N76" s="17">
        <f t="shared" si="19"/>
        <v>21.785714285714278</v>
      </c>
      <c r="O76" s="73">
        <f t="shared" si="20"/>
        <v>238.73620250147104</v>
      </c>
    </row>
    <row r="77" spans="1:16" ht="16.5" customHeight="1" x14ac:dyDescent="0.2">
      <c r="A77" s="23">
        <v>72</v>
      </c>
      <c r="B77" s="74" t="s">
        <v>127</v>
      </c>
      <c r="C77" s="71">
        <v>5271</v>
      </c>
      <c r="D77" s="71">
        <v>35713</v>
      </c>
      <c r="E77" s="17">
        <f t="shared" si="14"/>
        <v>81.574279614661549</v>
      </c>
      <c r="F77" s="72">
        <v>44138.09</v>
      </c>
      <c r="G77" s="17">
        <f t="shared" si="15"/>
        <v>94.177544551873055</v>
      </c>
      <c r="H77" s="72">
        <v>19.117804832961433</v>
      </c>
      <c r="I77" s="17">
        <f t="shared" si="16"/>
        <v>34.932104299125179</v>
      </c>
      <c r="J77" s="85">
        <v>4.5</v>
      </c>
      <c r="K77" s="18">
        <f t="shared" si="17"/>
        <v>8.5372794536141153E-4</v>
      </c>
      <c r="L77" s="19">
        <f t="shared" si="18"/>
        <v>4.4060298647477572</v>
      </c>
      <c r="M77" s="20">
        <v>3.3000000000000003</v>
      </c>
      <c r="N77" s="17">
        <f t="shared" si="19"/>
        <v>22.857142857142854</v>
      </c>
      <c r="O77" s="73">
        <f t="shared" si="20"/>
        <v>237.9471011875504</v>
      </c>
    </row>
    <row r="78" spans="1:16" ht="16.5" customHeight="1" x14ac:dyDescent="0.2">
      <c r="A78" s="23">
        <v>73</v>
      </c>
      <c r="B78" s="23" t="s">
        <v>79</v>
      </c>
      <c r="C78" s="71">
        <v>13960</v>
      </c>
      <c r="D78" s="71">
        <v>43171</v>
      </c>
      <c r="E78" s="17">
        <f t="shared" si="14"/>
        <v>73.652961731686332</v>
      </c>
      <c r="F78" s="72">
        <v>53379.45</v>
      </c>
      <c r="G78" s="17">
        <f t="shared" si="15"/>
        <v>92.64852627721784</v>
      </c>
      <c r="H78" s="72">
        <v>21.708906695770786</v>
      </c>
      <c r="I78" s="17">
        <f t="shared" si="16"/>
        <v>42.726798421558257</v>
      </c>
      <c r="J78" s="85">
        <v>14.5</v>
      </c>
      <c r="K78" s="18">
        <f t="shared" si="17"/>
        <v>1.0386819484240687E-3</v>
      </c>
      <c r="L78" s="19">
        <f t="shared" si="18"/>
        <v>5.3605644627147191</v>
      </c>
      <c r="M78" s="20">
        <v>3.3230769230769233</v>
      </c>
      <c r="N78" s="17">
        <f t="shared" si="19"/>
        <v>23.392857142857139</v>
      </c>
      <c r="O78" s="73">
        <f t="shared" si="20"/>
        <v>237.7817080360343</v>
      </c>
    </row>
    <row r="79" spans="1:16" ht="16.5" customHeight="1" x14ac:dyDescent="0.2">
      <c r="A79" s="23">
        <v>74</v>
      </c>
      <c r="B79" s="23" t="s">
        <v>167</v>
      </c>
      <c r="C79" s="71">
        <v>5872</v>
      </c>
      <c r="D79" s="71">
        <v>39056</v>
      </c>
      <c r="E79" s="17">
        <f t="shared" si="14"/>
        <v>78.023600386612998</v>
      </c>
      <c r="F79" s="72">
        <v>36352.6</v>
      </c>
      <c r="G79" s="17">
        <f t="shared" si="15"/>
        <v>95.46568357980243</v>
      </c>
      <c r="H79" s="72">
        <v>20.051290477405914</v>
      </c>
      <c r="I79" s="17">
        <f t="shared" si="16"/>
        <v>37.740266791910358</v>
      </c>
      <c r="J79" s="85">
        <v>9</v>
      </c>
      <c r="K79" s="18">
        <f t="shared" si="17"/>
        <v>1.5326975476839238E-3</v>
      </c>
      <c r="L79" s="19">
        <f t="shared" si="18"/>
        <v>7.9101442156285522</v>
      </c>
      <c r="M79" s="20">
        <v>3.115384615384615</v>
      </c>
      <c r="N79" s="17">
        <f t="shared" si="19"/>
        <v>18.571428571428555</v>
      </c>
      <c r="O79" s="73">
        <f t="shared" si="20"/>
        <v>237.71112354538289</v>
      </c>
    </row>
    <row r="80" spans="1:16" ht="16.5" customHeight="1" x14ac:dyDescent="0.2">
      <c r="A80" s="23">
        <v>75</v>
      </c>
      <c r="B80" s="74" t="s">
        <v>126</v>
      </c>
      <c r="C80" s="71">
        <v>23709</v>
      </c>
      <c r="D80" s="71">
        <v>40952</v>
      </c>
      <c r="E80" s="17">
        <f t="shared" si="14"/>
        <v>76.009814022155894</v>
      </c>
      <c r="F80" s="72">
        <v>62305.75</v>
      </c>
      <c r="G80" s="17">
        <f t="shared" si="15"/>
        <v>91.171635881750618</v>
      </c>
      <c r="H80" s="72">
        <v>20.913536402686113</v>
      </c>
      <c r="I80" s="17">
        <f t="shared" si="16"/>
        <v>40.334122071141401</v>
      </c>
      <c r="J80" s="85">
        <v>26.5</v>
      </c>
      <c r="K80" s="18">
        <f t="shared" si="17"/>
        <v>1.1177190096587793E-3</v>
      </c>
      <c r="L80" s="19">
        <f t="shared" si="18"/>
        <v>5.7684691753507922</v>
      </c>
      <c r="M80" s="20">
        <v>3.3615384615384616</v>
      </c>
      <c r="N80" s="17">
        <f t="shared" si="19"/>
        <v>24.285714285714278</v>
      </c>
      <c r="O80" s="73">
        <f t="shared" si="20"/>
        <v>237.56975543611298</v>
      </c>
    </row>
    <row r="81" spans="1:16" ht="16.5" customHeight="1" x14ac:dyDescent="0.2">
      <c r="A81" s="23">
        <v>76</v>
      </c>
      <c r="B81" s="23" t="s">
        <v>120</v>
      </c>
      <c r="C81" s="71">
        <v>6733</v>
      </c>
      <c r="D81" s="71">
        <v>38472</v>
      </c>
      <c r="E81" s="17">
        <f t="shared" si="14"/>
        <v>78.643880574821296</v>
      </c>
      <c r="F81" s="72">
        <v>47225.63</v>
      </c>
      <c r="G81" s="17">
        <f t="shared" si="15"/>
        <v>93.666699277613745</v>
      </c>
      <c r="H81" s="72">
        <v>20.964840499180035</v>
      </c>
      <c r="I81" s="17">
        <f t="shared" si="16"/>
        <v>40.488457855904549</v>
      </c>
      <c r="J81" s="85">
        <v>4</v>
      </c>
      <c r="K81" s="18">
        <f t="shared" si="17"/>
        <v>5.9408881627803355E-4</v>
      </c>
      <c r="L81" s="19">
        <f t="shared" si="18"/>
        <v>3.066050585617826</v>
      </c>
      <c r="M81" s="20">
        <v>3.2384615384615385</v>
      </c>
      <c r="N81" s="17">
        <f t="shared" si="19"/>
        <v>21.428571428571423</v>
      </c>
      <c r="O81" s="73">
        <f t="shared" si="20"/>
        <v>237.29365972252884</v>
      </c>
    </row>
    <row r="82" spans="1:16" ht="16.5" customHeight="1" x14ac:dyDescent="0.2">
      <c r="A82" s="23">
        <v>77</v>
      </c>
      <c r="B82" s="23" t="s">
        <v>140</v>
      </c>
      <c r="C82" s="71">
        <v>4167</v>
      </c>
      <c r="D82" s="71">
        <v>45930</v>
      </c>
      <c r="E82" s="17">
        <f t="shared" si="14"/>
        <v>70.722562691846079</v>
      </c>
      <c r="F82" s="72">
        <v>51497.98</v>
      </c>
      <c r="G82" s="17">
        <f t="shared" si="15"/>
        <v>92.959822667923916</v>
      </c>
      <c r="H82" s="72">
        <v>22.323423551322769</v>
      </c>
      <c r="I82" s="17">
        <f t="shared" si="16"/>
        <v>44.575421584876764</v>
      </c>
      <c r="J82" s="85">
        <v>4</v>
      </c>
      <c r="K82" s="18">
        <f t="shared" si="17"/>
        <v>9.5992320614350852E-4</v>
      </c>
      <c r="L82" s="19">
        <f t="shared" si="18"/>
        <v>4.9540961346207872</v>
      </c>
      <c r="M82" s="20">
        <v>3.3461538461538463</v>
      </c>
      <c r="N82" s="17">
        <f t="shared" si="19"/>
        <v>23.92857142857142</v>
      </c>
      <c r="O82" s="73">
        <f t="shared" si="20"/>
        <v>237.14047450783895</v>
      </c>
    </row>
    <row r="83" spans="1:16" ht="16.5" customHeight="1" x14ac:dyDescent="0.2">
      <c r="A83" s="23">
        <v>78</v>
      </c>
      <c r="B83" s="23" t="s">
        <v>103</v>
      </c>
      <c r="C83" s="71">
        <v>9529</v>
      </c>
      <c r="D83" s="71">
        <v>45072</v>
      </c>
      <c r="E83" s="17">
        <f t="shared" si="14"/>
        <v>71.633864749179509</v>
      </c>
      <c r="F83" s="72">
        <v>45038.86</v>
      </c>
      <c r="G83" s="17">
        <f t="shared" si="15"/>
        <v>94.028508718266181</v>
      </c>
      <c r="H83" s="72">
        <v>26.389004565123209</v>
      </c>
      <c r="I83" s="17">
        <f t="shared" si="16"/>
        <v>56.805724409863565</v>
      </c>
      <c r="J83" s="85">
        <v>1</v>
      </c>
      <c r="K83" s="18">
        <f t="shared" si="17"/>
        <v>1.04942806170637E-4</v>
      </c>
      <c r="L83" s="19">
        <f t="shared" si="18"/>
        <v>0.54160243973567068</v>
      </c>
      <c r="M83" s="20">
        <v>2.9230769230769229</v>
      </c>
      <c r="N83" s="17">
        <f t="shared" si="19"/>
        <v>14.107142857142845</v>
      </c>
      <c r="O83" s="73">
        <f t="shared" si="20"/>
        <v>237.11684317418775</v>
      </c>
    </row>
    <row r="84" spans="1:16" ht="16.5" customHeight="1" x14ac:dyDescent="0.2">
      <c r="A84" s="23">
        <v>79</v>
      </c>
      <c r="B84" s="23" t="s">
        <v>116</v>
      </c>
      <c r="C84" s="71">
        <v>19658</v>
      </c>
      <c r="D84" s="71">
        <v>50195</v>
      </c>
      <c r="E84" s="17">
        <f t="shared" si="14"/>
        <v>66.192605495427557</v>
      </c>
      <c r="F84" s="72">
        <v>70675.44</v>
      </c>
      <c r="G84" s="17">
        <f t="shared" si="15"/>
        <v>89.786838734664144</v>
      </c>
      <c r="H84" s="72">
        <v>24.086581575524772</v>
      </c>
      <c r="I84" s="17">
        <f t="shared" si="16"/>
        <v>49.879449838427234</v>
      </c>
      <c r="J84" s="85">
        <v>0.5</v>
      </c>
      <c r="K84" s="18">
        <f t="shared" si="17"/>
        <v>2.5434937430053922E-5</v>
      </c>
      <c r="L84" s="19">
        <f t="shared" si="18"/>
        <v>0.13126792268392526</v>
      </c>
      <c r="M84" s="20">
        <v>3.6538461538461542</v>
      </c>
      <c r="N84" s="17">
        <f t="shared" si="19"/>
        <v>31.071428571428573</v>
      </c>
      <c r="O84" s="73">
        <f t="shared" si="20"/>
        <v>237.06159056263144</v>
      </c>
    </row>
    <row r="85" spans="1:16" ht="16.5" customHeight="1" x14ac:dyDescent="0.2">
      <c r="A85" s="23">
        <v>80</v>
      </c>
      <c r="B85" s="23" t="s">
        <v>89</v>
      </c>
      <c r="C85" s="71">
        <v>16071</v>
      </c>
      <c r="D85" s="71">
        <v>42602</v>
      </c>
      <c r="E85" s="17">
        <f t="shared" si="14"/>
        <v>74.257310065745457</v>
      </c>
      <c r="F85" s="72">
        <v>44704.77</v>
      </c>
      <c r="G85" s="17">
        <f t="shared" si="15"/>
        <v>94.083785183567784</v>
      </c>
      <c r="H85" s="72">
        <v>21.545655882898593</v>
      </c>
      <c r="I85" s="17">
        <f t="shared" si="16"/>
        <v>42.235698411233834</v>
      </c>
      <c r="J85" s="85">
        <v>17.5</v>
      </c>
      <c r="K85" s="18">
        <f t="shared" si="17"/>
        <v>1.0889179267002675E-3</v>
      </c>
      <c r="L85" s="19">
        <f t="shared" si="18"/>
        <v>5.6198288124087545</v>
      </c>
      <c r="M85" s="20">
        <v>3.2</v>
      </c>
      <c r="N85" s="17">
        <f t="shared" si="19"/>
        <v>20.535714285714281</v>
      </c>
      <c r="O85" s="73">
        <f t="shared" si="20"/>
        <v>236.7323367586701</v>
      </c>
    </row>
    <row r="86" spans="1:16" ht="16.5" customHeight="1" x14ac:dyDescent="0.2">
      <c r="A86" s="23">
        <v>81</v>
      </c>
      <c r="B86" s="23" t="s">
        <v>61</v>
      </c>
      <c r="C86" s="71">
        <v>19627</v>
      </c>
      <c r="D86" s="71">
        <v>44782</v>
      </c>
      <c r="E86" s="17">
        <f t="shared" si="14"/>
        <v>71.941880596063768</v>
      </c>
      <c r="F86" s="72">
        <v>56694.97</v>
      </c>
      <c r="G86" s="17">
        <f t="shared" si="15"/>
        <v>92.099960842045434</v>
      </c>
      <c r="H86" s="72">
        <v>22.013454135670585</v>
      </c>
      <c r="I86" s="17">
        <f t="shared" si="16"/>
        <v>43.642954661442701</v>
      </c>
      <c r="J86" s="85">
        <v>20</v>
      </c>
      <c r="K86" s="18">
        <f t="shared" si="17"/>
        <v>1.0190044326692821E-3</v>
      </c>
      <c r="L86" s="19">
        <f t="shared" si="18"/>
        <v>5.2590101882521081</v>
      </c>
      <c r="M86" s="20">
        <v>3.3307692307692309</v>
      </c>
      <c r="N86" s="17">
        <f t="shared" si="19"/>
        <v>23.571428571428566</v>
      </c>
      <c r="O86" s="73">
        <f t="shared" si="20"/>
        <v>236.51523485923258</v>
      </c>
    </row>
    <row r="87" spans="1:16" ht="16.5" customHeight="1" x14ac:dyDescent="0.2">
      <c r="A87" s="23">
        <v>82</v>
      </c>
      <c r="B87" s="23" t="s">
        <v>155</v>
      </c>
      <c r="C87" s="71">
        <v>36237</v>
      </c>
      <c r="D87" s="71">
        <v>46622</v>
      </c>
      <c r="E87" s="17">
        <f t="shared" si="14"/>
        <v>69.987573153763634</v>
      </c>
      <c r="F87" s="72">
        <v>75060.25</v>
      </c>
      <c r="G87" s="17">
        <f t="shared" si="15"/>
        <v>89.061355188855856</v>
      </c>
      <c r="H87" s="72">
        <v>22.837833390774932</v>
      </c>
      <c r="I87" s="17">
        <f t="shared" si="16"/>
        <v>46.122897355571517</v>
      </c>
      <c r="J87" s="85">
        <v>12.5</v>
      </c>
      <c r="K87" s="18">
        <f t="shared" si="17"/>
        <v>3.4495129287744568E-4</v>
      </c>
      <c r="L87" s="19">
        <f t="shared" si="18"/>
        <v>1.7802693546103447</v>
      </c>
      <c r="M87" s="20">
        <v>3.5769230769230771</v>
      </c>
      <c r="N87" s="17">
        <f t="shared" si="19"/>
        <v>29.285714285714281</v>
      </c>
      <c r="O87" s="73">
        <f t="shared" si="20"/>
        <v>236.23780933851563</v>
      </c>
    </row>
    <row r="88" spans="1:16" ht="16.5" customHeight="1" x14ac:dyDescent="0.2">
      <c r="A88" s="23">
        <v>83</v>
      </c>
      <c r="B88" s="23" t="s">
        <v>121</v>
      </c>
      <c r="C88" s="71">
        <v>27151</v>
      </c>
      <c r="D88" s="71">
        <v>38056</v>
      </c>
      <c r="E88" s="17">
        <f t="shared" si="14"/>
        <v>79.085723996558727</v>
      </c>
      <c r="F88" s="72">
        <v>51111.17</v>
      </c>
      <c r="G88" s="17">
        <f t="shared" si="15"/>
        <v>93.023821858391486</v>
      </c>
      <c r="H88" s="72">
        <v>18.718927460400494</v>
      </c>
      <c r="I88" s="17">
        <f t="shared" si="16"/>
        <v>33.732179604500743</v>
      </c>
      <c r="J88" s="85">
        <v>28</v>
      </c>
      <c r="K88" s="18">
        <f t="shared" si="17"/>
        <v>1.0312695664984714E-3</v>
      </c>
      <c r="L88" s="19">
        <f t="shared" si="18"/>
        <v>5.3223096810708173</v>
      </c>
      <c r="M88" s="20">
        <v>3.384615384615385</v>
      </c>
      <c r="N88" s="17">
        <f t="shared" si="19"/>
        <v>24.821428571428573</v>
      </c>
      <c r="O88" s="73">
        <f t="shared" si="20"/>
        <v>235.98546371195036</v>
      </c>
    </row>
    <row r="89" spans="1:16" ht="16.5" customHeight="1" x14ac:dyDescent="0.2">
      <c r="A89" s="23">
        <v>84</v>
      </c>
      <c r="B89" s="23" t="s">
        <v>40</v>
      </c>
      <c r="C89" s="71">
        <v>12869</v>
      </c>
      <c r="D89" s="71">
        <v>41065</v>
      </c>
      <c r="E89" s="17">
        <f t="shared" si="14"/>
        <v>75.889794054232027</v>
      </c>
      <c r="F89" s="72">
        <v>45534.47</v>
      </c>
      <c r="G89" s="17">
        <f t="shared" si="15"/>
        <v>93.946508152645777</v>
      </c>
      <c r="H89" s="72">
        <v>20.680724054543415</v>
      </c>
      <c r="I89" s="17">
        <f t="shared" si="16"/>
        <v>39.633763251696855</v>
      </c>
      <c r="J89" s="85">
        <v>17</v>
      </c>
      <c r="K89" s="18">
        <f t="shared" si="17"/>
        <v>1.321003963011889E-3</v>
      </c>
      <c r="L89" s="19">
        <f t="shared" si="18"/>
        <v>6.8176085181521877</v>
      </c>
      <c r="M89" s="20">
        <v>3.161538461538461</v>
      </c>
      <c r="N89" s="17">
        <f t="shared" si="19"/>
        <v>19.642857142857121</v>
      </c>
      <c r="O89" s="73">
        <f t="shared" si="20"/>
        <v>235.93053111958395</v>
      </c>
      <c r="P89" s="45"/>
    </row>
    <row r="90" spans="1:16" ht="16.5" customHeight="1" x14ac:dyDescent="0.2">
      <c r="A90" s="23">
        <v>85</v>
      </c>
      <c r="B90" s="23" t="s">
        <v>157</v>
      </c>
      <c r="C90" s="71">
        <v>44660</v>
      </c>
      <c r="D90" s="71">
        <v>38989</v>
      </c>
      <c r="E90" s="17">
        <f t="shared" si="14"/>
        <v>78.094762668479362</v>
      </c>
      <c r="F90" s="72">
        <v>46648.28</v>
      </c>
      <c r="G90" s="17">
        <f t="shared" si="15"/>
        <v>93.762224038132999</v>
      </c>
      <c r="H90" s="72">
        <v>19.63621872541129</v>
      </c>
      <c r="I90" s="17">
        <f t="shared" si="16"/>
        <v>36.491625280706849</v>
      </c>
      <c r="J90" s="85">
        <v>43.5</v>
      </c>
      <c r="K90" s="18">
        <f t="shared" si="17"/>
        <v>9.7402597402597403E-4</v>
      </c>
      <c r="L90" s="19">
        <f t="shared" si="18"/>
        <v>5.0268795275076679</v>
      </c>
      <c r="M90" s="20">
        <v>3.2769230769230768</v>
      </c>
      <c r="N90" s="17">
        <f t="shared" si="19"/>
        <v>22.321428571428562</v>
      </c>
      <c r="O90" s="73">
        <f t="shared" si="20"/>
        <v>235.69692008625543</v>
      </c>
    </row>
    <row r="91" spans="1:16" ht="16.5" customHeight="1" x14ac:dyDescent="0.2">
      <c r="A91" s="23">
        <v>86</v>
      </c>
      <c r="B91" s="23" t="s">
        <v>148</v>
      </c>
      <c r="C91" s="71">
        <v>19572</v>
      </c>
      <c r="D91" s="71">
        <v>43742</v>
      </c>
      <c r="E91" s="17">
        <f t="shared" si="14"/>
        <v>73.046489150407325</v>
      </c>
      <c r="F91" s="72">
        <v>61779.86</v>
      </c>
      <c r="G91" s="17">
        <f t="shared" si="15"/>
        <v>91.258646388911743</v>
      </c>
      <c r="H91" s="72">
        <v>19.657232593493003</v>
      </c>
      <c r="I91" s="17">
        <f t="shared" si="16"/>
        <v>36.554840346226705</v>
      </c>
      <c r="J91" s="85">
        <v>8</v>
      </c>
      <c r="K91" s="18">
        <f t="shared" si="17"/>
        <v>4.0874718986306971E-4</v>
      </c>
      <c r="L91" s="19">
        <f t="shared" si="18"/>
        <v>2.1095154907995939</v>
      </c>
      <c r="M91" s="20">
        <v>3.6923076923076916</v>
      </c>
      <c r="N91" s="17">
        <f t="shared" si="19"/>
        <v>31.96428571428569</v>
      </c>
      <c r="O91" s="73">
        <f t="shared" si="20"/>
        <v>234.93377709063105</v>
      </c>
    </row>
    <row r="92" spans="1:16" ht="16.5" customHeight="1" x14ac:dyDescent="0.2">
      <c r="A92" s="23">
        <v>87</v>
      </c>
      <c r="B92" s="23" t="s">
        <v>86</v>
      </c>
      <c r="C92" s="71">
        <v>9023</v>
      </c>
      <c r="D92" s="71">
        <v>41148</v>
      </c>
      <c r="E92" s="17">
        <f t="shared" si="14"/>
        <v>75.801637794606535</v>
      </c>
      <c r="F92" s="72">
        <v>49786.92</v>
      </c>
      <c r="G92" s="17">
        <f t="shared" si="15"/>
        <v>93.242924073889228</v>
      </c>
      <c r="H92" s="72">
        <v>20.566769509902755</v>
      </c>
      <c r="I92" s="17">
        <f t="shared" si="16"/>
        <v>39.2909589675102</v>
      </c>
      <c r="J92" s="85">
        <v>6.5</v>
      </c>
      <c r="K92" s="18">
        <f t="shared" si="17"/>
        <v>7.2038124792197719E-4</v>
      </c>
      <c r="L92" s="19">
        <f t="shared" si="18"/>
        <v>3.7178369404375307</v>
      </c>
      <c r="M92" s="20">
        <v>3.3</v>
      </c>
      <c r="N92" s="17">
        <f t="shared" si="19"/>
        <v>22.857142857142847</v>
      </c>
      <c r="O92" s="73">
        <f t="shared" si="20"/>
        <v>234.91050063358631</v>
      </c>
    </row>
    <row r="93" spans="1:16" ht="16.5" customHeight="1" x14ac:dyDescent="0.2">
      <c r="A93" s="23">
        <v>88</v>
      </c>
      <c r="B93" s="23" t="s">
        <v>47</v>
      </c>
      <c r="C93" s="71">
        <v>9349</v>
      </c>
      <c r="D93" s="71">
        <v>47409</v>
      </c>
      <c r="E93" s="17">
        <f t="shared" si="14"/>
        <v>69.151681872736347</v>
      </c>
      <c r="F93" s="72">
        <v>54849.24</v>
      </c>
      <c r="G93" s="17">
        <f t="shared" si="15"/>
        <v>92.405343913376853</v>
      </c>
      <c r="H93" s="72">
        <v>21.748009381212263</v>
      </c>
      <c r="I93" s="17">
        <f t="shared" si="16"/>
        <v>42.844429255280694</v>
      </c>
      <c r="J93" s="85">
        <v>13.5</v>
      </c>
      <c r="K93" s="18">
        <f t="shared" si="17"/>
        <v>1.4440047063857097E-3</v>
      </c>
      <c r="L93" s="19">
        <f t="shared" si="18"/>
        <v>7.452406701385847</v>
      </c>
      <c r="M93" s="20">
        <v>3.3</v>
      </c>
      <c r="N93" s="17">
        <f t="shared" si="19"/>
        <v>22.857142857142847</v>
      </c>
      <c r="O93" s="73">
        <f t="shared" si="20"/>
        <v>234.7110045999226</v>
      </c>
    </row>
    <row r="94" spans="1:16" ht="16.5" customHeight="1" x14ac:dyDescent="0.2">
      <c r="A94" s="23">
        <v>89</v>
      </c>
      <c r="B94" s="23" t="s">
        <v>163</v>
      </c>
      <c r="C94" s="71">
        <v>62903</v>
      </c>
      <c r="D94" s="71">
        <v>51556</v>
      </c>
      <c r="E94" s="17">
        <f t="shared" si="14"/>
        <v>64.747055262291425</v>
      </c>
      <c r="F94" s="72">
        <v>67395.17</v>
      </c>
      <c r="G94" s="17">
        <f t="shared" si="15"/>
        <v>90.329571922831619</v>
      </c>
      <c r="H94" s="72">
        <v>25.588004152123698</v>
      </c>
      <c r="I94" s="17">
        <f t="shared" si="16"/>
        <v>54.396111225260981</v>
      </c>
      <c r="J94" s="86">
        <v>108</v>
      </c>
      <c r="K94" s="18">
        <f t="shared" si="17"/>
        <v>1.7169292402588112E-3</v>
      </c>
      <c r="L94" s="19">
        <f t="shared" si="18"/>
        <v>8.860951019983947</v>
      </c>
      <c r="M94" s="20">
        <v>3.0076923076923077</v>
      </c>
      <c r="N94" s="17">
        <f t="shared" si="19"/>
        <v>16.071428571428566</v>
      </c>
      <c r="O94" s="73">
        <f t="shared" si="20"/>
        <v>234.40511800179652</v>
      </c>
    </row>
    <row r="95" spans="1:16" ht="16.5" customHeight="1" x14ac:dyDescent="0.2">
      <c r="A95" s="23">
        <v>90</v>
      </c>
      <c r="B95" s="23" t="s">
        <v>76</v>
      </c>
      <c r="C95" s="71">
        <v>5433</v>
      </c>
      <c r="D95" s="71">
        <v>40835</v>
      </c>
      <c r="E95" s="17">
        <f t="shared" si="14"/>
        <v>76.134082484519553</v>
      </c>
      <c r="F95" s="72">
        <v>46692.71</v>
      </c>
      <c r="G95" s="17">
        <f t="shared" si="15"/>
        <v>93.754872925099534</v>
      </c>
      <c r="H95" s="72">
        <v>18.856651878618425</v>
      </c>
      <c r="I95" s="17">
        <f t="shared" si="16"/>
        <v>34.146489720443036</v>
      </c>
      <c r="J95" s="85">
        <v>4.5</v>
      </c>
      <c r="K95" s="18">
        <f t="shared" si="17"/>
        <v>8.2827167310877965E-4</v>
      </c>
      <c r="L95" s="19">
        <f t="shared" si="18"/>
        <v>4.2746518345454492</v>
      </c>
      <c r="M95" s="20">
        <v>3.4384615384615382</v>
      </c>
      <c r="N95" s="17">
        <f t="shared" si="19"/>
        <v>26.071428571428555</v>
      </c>
      <c r="O95" s="73">
        <f t="shared" si="20"/>
        <v>234.38152553603612</v>
      </c>
    </row>
    <row r="96" spans="1:16" ht="16.5" customHeight="1" x14ac:dyDescent="0.2">
      <c r="A96" s="23">
        <v>91</v>
      </c>
      <c r="B96" s="23" t="s">
        <v>56</v>
      </c>
      <c r="C96" s="71">
        <v>3252</v>
      </c>
      <c r="D96" s="71">
        <v>41514</v>
      </c>
      <c r="E96" s="17">
        <f t="shared" si="14"/>
        <v>75.412900553366399</v>
      </c>
      <c r="F96" s="72">
        <v>42164.05</v>
      </c>
      <c r="G96" s="17">
        <f t="shared" si="15"/>
        <v>94.504157002302478</v>
      </c>
      <c r="H96" s="72">
        <v>22.004649109176821</v>
      </c>
      <c r="I96" s="17">
        <f t="shared" si="16"/>
        <v>43.616466899906229</v>
      </c>
      <c r="J96" s="85">
        <v>2</v>
      </c>
      <c r="K96" s="18">
        <f t="shared" si="17"/>
        <v>6.1500615006150063E-4</v>
      </c>
      <c r="L96" s="19">
        <f t="shared" si="18"/>
        <v>3.1740034737030784</v>
      </c>
      <c r="M96" s="20">
        <v>3.069230769230769</v>
      </c>
      <c r="N96" s="17">
        <f t="shared" si="19"/>
        <v>17.499999999999989</v>
      </c>
      <c r="O96" s="73">
        <f t="shared" si="20"/>
        <v>234.20752792927817</v>
      </c>
    </row>
    <row r="97" spans="1:16" ht="16.5" customHeight="1" x14ac:dyDescent="0.2">
      <c r="A97" s="23">
        <v>92</v>
      </c>
      <c r="B97" s="23" t="s">
        <v>173</v>
      </c>
      <c r="C97" s="71">
        <v>7823</v>
      </c>
      <c r="D97" s="71">
        <v>38203</v>
      </c>
      <c r="E97" s="17">
        <f t="shared" si="14"/>
        <v>78.929591825896694</v>
      </c>
      <c r="F97" s="72">
        <v>44556.22</v>
      </c>
      <c r="G97" s="17">
        <f t="shared" si="15"/>
        <v>94.108363347896415</v>
      </c>
      <c r="H97" s="72">
        <v>16.155897522769244</v>
      </c>
      <c r="I97" s="17">
        <f t="shared" si="16"/>
        <v>26.021932980381724</v>
      </c>
      <c r="J97" s="85">
        <v>1.5</v>
      </c>
      <c r="K97" s="18">
        <f t="shared" si="17"/>
        <v>1.9174229835101624E-4</v>
      </c>
      <c r="L97" s="19">
        <f t="shared" si="18"/>
        <v>0.98956851238167043</v>
      </c>
      <c r="M97" s="20">
        <v>3.7769230769230768</v>
      </c>
      <c r="N97" s="17">
        <f t="shared" si="19"/>
        <v>33.928571428571416</v>
      </c>
      <c r="O97" s="73">
        <f t="shared" si="20"/>
        <v>233.97802809512794</v>
      </c>
    </row>
    <row r="98" spans="1:16" ht="16.5" customHeight="1" x14ac:dyDescent="0.2">
      <c r="A98" s="23">
        <v>93</v>
      </c>
      <c r="B98" s="23" t="s">
        <v>59</v>
      </c>
      <c r="C98" s="71">
        <v>20499</v>
      </c>
      <c r="D98" s="71">
        <v>43536</v>
      </c>
      <c r="E98" s="17">
        <f t="shared" si="14"/>
        <v>73.265286614056151</v>
      </c>
      <c r="F98" s="72">
        <v>61963.75</v>
      </c>
      <c r="G98" s="17">
        <f t="shared" si="15"/>
        <v>91.228221086734749</v>
      </c>
      <c r="H98" s="72">
        <v>20.735547868951468</v>
      </c>
      <c r="I98" s="17">
        <f t="shared" si="16"/>
        <v>39.798687244099256</v>
      </c>
      <c r="J98" s="85">
        <v>25.5</v>
      </c>
      <c r="K98" s="18">
        <f t="shared" si="17"/>
        <v>1.2439631201522025E-3</v>
      </c>
      <c r="L98" s="19">
        <f t="shared" si="18"/>
        <v>6.4200061481121393</v>
      </c>
      <c r="M98" s="20">
        <v>3.3153846153846152</v>
      </c>
      <c r="N98" s="17">
        <f t="shared" si="19"/>
        <v>23.214285714285701</v>
      </c>
      <c r="O98" s="73">
        <f t="shared" si="20"/>
        <v>233.926486807288</v>
      </c>
    </row>
    <row r="99" spans="1:16" ht="16.5" customHeight="1" x14ac:dyDescent="0.2">
      <c r="A99" s="23">
        <v>94</v>
      </c>
      <c r="B99" s="23" t="s">
        <v>78</v>
      </c>
      <c r="C99" s="71">
        <v>12433</v>
      </c>
      <c r="D99" s="71">
        <v>41516</v>
      </c>
      <c r="E99" s="17">
        <f t="shared" si="14"/>
        <v>75.410776306146516</v>
      </c>
      <c r="F99" s="72">
        <v>42313.71</v>
      </c>
      <c r="G99" s="17">
        <f t="shared" si="15"/>
        <v>94.479395184238371</v>
      </c>
      <c r="H99" s="72">
        <v>20.913025713115644</v>
      </c>
      <c r="I99" s="17">
        <f t="shared" si="16"/>
        <v>40.33258578688703</v>
      </c>
      <c r="J99" s="85">
        <v>15</v>
      </c>
      <c r="K99" s="18">
        <f t="shared" si="17"/>
        <v>1.2064666613045927E-3</v>
      </c>
      <c r="L99" s="19">
        <f t="shared" si="18"/>
        <v>6.2264895619414533</v>
      </c>
      <c r="M99" s="20">
        <v>3.0615384615384618</v>
      </c>
      <c r="N99" s="17">
        <f t="shared" si="19"/>
        <v>17.321428571428569</v>
      </c>
      <c r="O99" s="73">
        <f t="shared" si="20"/>
        <v>233.77067541064196</v>
      </c>
    </row>
    <row r="100" spans="1:16" ht="16.5" customHeight="1" x14ac:dyDescent="0.2">
      <c r="A100" s="23">
        <v>95</v>
      </c>
      <c r="B100" s="23" t="s">
        <v>84</v>
      </c>
      <c r="C100" s="71">
        <v>1750</v>
      </c>
      <c r="D100" s="71">
        <v>36479</v>
      </c>
      <c r="E100" s="17">
        <f t="shared" si="14"/>
        <v>80.760692929443124</v>
      </c>
      <c r="F100" s="72">
        <v>41006.080000000002</v>
      </c>
      <c r="G100" s="17">
        <f t="shared" si="15"/>
        <v>94.695747557318455</v>
      </c>
      <c r="H100" s="72">
        <v>16.40592325538579</v>
      </c>
      <c r="I100" s="17">
        <f t="shared" si="16"/>
        <v>26.774074043014512</v>
      </c>
      <c r="J100" s="85">
        <v>0</v>
      </c>
      <c r="K100" s="18">
        <f t="shared" si="17"/>
        <v>0</v>
      </c>
      <c r="L100" s="19">
        <f t="shared" si="18"/>
        <v>0</v>
      </c>
      <c r="M100" s="20">
        <v>3.6538461538461533</v>
      </c>
      <c r="N100" s="17">
        <f t="shared" si="19"/>
        <v>31.071428571428548</v>
      </c>
      <c r="O100" s="73">
        <f t="shared" si="20"/>
        <v>233.30194310120464</v>
      </c>
    </row>
    <row r="101" spans="1:16" ht="16.5" customHeight="1" x14ac:dyDescent="0.2">
      <c r="A101" s="23">
        <v>96</v>
      </c>
      <c r="B101" s="23" t="s">
        <v>93</v>
      </c>
      <c r="C101" s="71">
        <v>1955</v>
      </c>
      <c r="D101" s="71">
        <v>41253</v>
      </c>
      <c r="E101" s="17">
        <f t="shared" si="14"/>
        <v>75.690114815562239</v>
      </c>
      <c r="F101" s="72">
        <v>58710.29</v>
      </c>
      <c r="G101" s="17">
        <f t="shared" si="15"/>
        <v>91.766518458102141</v>
      </c>
      <c r="H101" s="72">
        <v>16.463979646562226</v>
      </c>
      <c r="I101" s="17">
        <f t="shared" si="16"/>
        <v>26.948722449380902</v>
      </c>
      <c r="J101" s="85">
        <v>3</v>
      </c>
      <c r="K101" s="18">
        <f t="shared" si="17"/>
        <v>1.5345268542199489E-3</v>
      </c>
      <c r="L101" s="19">
        <f t="shared" si="18"/>
        <v>7.9195851379660454</v>
      </c>
      <c r="M101" s="20">
        <v>3.6384615384615384</v>
      </c>
      <c r="N101" s="17">
        <f t="shared" si="19"/>
        <v>30.714285714285705</v>
      </c>
      <c r="O101" s="73">
        <f t="shared" si="20"/>
        <v>233.03922657529702</v>
      </c>
      <c r="P101" s="45"/>
    </row>
    <row r="102" spans="1:16" ht="16.5" customHeight="1" x14ac:dyDescent="0.2">
      <c r="A102" s="23">
        <v>97</v>
      </c>
      <c r="B102" s="23" t="s">
        <v>45</v>
      </c>
      <c r="C102" s="71">
        <v>54054</v>
      </c>
      <c r="D102" s="71">
        <v>41520</v>
      </c>
      <c r="E102" s="17">
        <f t="shared" ref="E102:E133" si="21">SUM(100-(((D102-$D$2)/$D$3)*100))</f>
        <v>75.406527811706724</v>
      </c>
      <c r="F102" s="72">
        <v>65508.07</v>
      </c>
      <c r="G102" s="17">
        <f t="shared" ref="G102:G133" si="22">SUM(100-(((F102-$F$2)/$F$3)*100))</f>
        <v>90.641799818520326</v>
      </c>
      <c r="H102" s="72">
        <v>18.642494774409322</v>
      </c>
      <c r="I102" s="17">
        <f t="shared" ref="I102:I133" si="23">SUM((H102-$H$2)/$H$3)*100</f>
        <v>33.50225062455273</v>
      </c>
      <c r="J102" s="86">
        <v>53</v>
      </c>
      <c r="K102" s="18">
        <f t="shared" ref="K102:K133" si="24">SUM(J102/C102)</f>
        <v>9.8050098050098057E-4</v>
      </c>
      <c r="L102" s="19">
        <f t="shared" ref="L102:L133" si="25">SUM((K102-$K$2)/$K$3)*100</f>
        <v>5.0602965803970825</v>
      </c>
      <c r="M102" s="20">
        <v>3.5153846153846149</v>
      </c>
      <c r="N102" s="17">
        <f t="shared" ref="N102:N133" si="26">SUM((M102-$M$2)/$M$3)*100</f>
        <v>27.857142857142836</v>
      </c>
      <c r="O102" s="73">
        <f t="shared" ref="O102:O133" si="27">SUM(E102+G102+I102+L102+N102)</f>
        <v>232.46801769231971</v>
      </c>
    </row>
    <row r="103" spans="1:16" ht="16.5" customHeight="1" x14ac:dyDescent="0.2">
      <c r="A103" s="23">
        <v>98</v>
      </c>
      <c r="B103" s="23" t="s">
        <v>102</v>
      </c>
      <c r="C103" s="71">
        <v>5466</v>
      </c>
      <c r="D103" s="71">
        <v>43034</v>
      </c>
      <c r="E103" s="17">
        <f t="shared" si="21"/>
        <v>73.798472666248898</v>
      </c>
      <c r="F103" s="72">
        <v>52227.69</v>
      </c>
      <c r="G103" s="17">
        <f t="shared" si="22"/>
        <v>92.83908936403806</v>
      </c>
      <c r="H103" s="72">
        <v>20.476575079749107</v>
      </c>
      <c r="I103" s="17">
        <f t="shared" si="23"/>
        <v>39.019631157250899</v>
      </c>
      <c r="J103" s="85">
        <v>3</v>
      </c>
      <c r="K103" s="18">
        <f t="shared" si="24"/>
        <v>5.4884742041712406E-4</v>
      </c>
      <c r="L103" s="19">
        <f t="shared" si="25"/>
        <v>2.832562924391441</v>
      </c>
      <c r="M103" s="20">
        <v>3.2692307692307692</v>
      </c>
      <c r="N103" s="17">
        <f t="shared" si="26"/>
        <v>22.142857142857135</v>
      </c>
      <c r="O103" s="73">
        <f t="shared" si="27"/>
        <v>230.63261325478646</v>
      </c>
    </row>
    <row r="104" spans="1:16" ht="16.5" customHeight="1" x14ac:dyDescent="0.2">
      <c r="A104" s="23">
        <v>99</v>
      </c>
      <c r="B104" s="23" t="s">
        <v>147</v>
      </c>
      <c r="C104" s="71">
        <v>11092</v>
      </c>
      <c r="D104" s="71">
        <v>35120</v>
      </c>
      <c r="E104" s="17">
        <f t="shared" si="21"/>
        <v>82.204118915359373</v>
      </c>
      <c r="F104" s="72">
        <v>34019.870000000003</v>
      </c>
      <c r="G104" s="17">
        <f t="shared" si="22"/>
        <v>95.851642659400724</v>
      </c>
      <c r="H104" s="72">
        <v>16.909267153299528</v>
      </c>
      <c r="I104" s="17">
        <f t="shared" si="23"/>
        <v>28.288260644068043</v>
      </c>
      <c r="J104" s="85">
        <v>5.5</v>
      </c>
      <c r="K104" s="18">
        <f t="shared" si="24"/>
        <v>4.9585286693112148E-4</v>
      </c>
      <c r="L104" s="19">
        <f t="shared" si="25"/>
        <v>2.5590617621102263</v>
      </c>
      <c r="M104" s="20">
        <v>3.2461538461538462</v>
      </c>
      <c r="N104" s="17">
        <f t="shared" si="26"/>
        <v>21.607142857142851</v>
      </c>
      <c r="O104" s="73">
        <f t="shared" si="27"/>
        <v>230.51022683808119</v>
      </c>
    </row>
    <row r="105" spans="1:16" ht="16.5" customHeight="1" x14ac:dyDescent="0.2">
      <c r="A105" s="23">
        <v>100</v>
      </c>
      <c r="B105" s="23" t="s">
        <v>85</v>
      </c>
      <c r="C105" s="71">
        <v>5170</v>
      </c>
      <c r="D105" s="71">
        <v>40309</v>
      </c>
      <c r="E105" s="17">
        <f t="shared" si="21"/>
        <v>76.692759503350999</v>
      </c>
      <c r="F105" s="72">
        <v>59529.85</v>
      </c>
      <c r="G105" s="17">
        <f t="shared" si="22"/>
        <v>91.630919128871767</v>
      </c>
      <c r="H105" s="72">
        <v>21.564207179045898</v>
      </c>
      <c r="I105" s="17">
        <f t="shared" si="23"/>
        <v>42.29150543338082</v>
      </c>
      <c r="J105" s="85">
        <v>1.5</v>
      </c>
      <c r="K105" s="18">
        <f t="shared" si="24"/>
        <v>2.9013539651837522E-4</v>
      </c>
      <c r="L105" s="19">
        <f t="shared" si="25"/>
        <v>1.4973683698959011</v>
      </c>
      <c r="M105" s="20">
        <v>3.1076923076923069</v>
      </c>
      <c r="N105" s="17">
        <f t="shared" si="26"/>
        <v>18.392857142857117</v>
      </c>
      <c r="O105" s="73">
        <f t="shared" si="27"/>
        <v>230.50540957835659</v>
      </c>
    </row>
    <row r="106" spans="1:16" ht="16.5" customHeight="1" x14ac:dyDescent="0.2">
      <c r="A106" s="23">
        <v>101</v>
      </c>
      <c r="B106" s="23" t="s">
        <v>154</v>
      </c>
      <c r="C106" s="71">
        <v>14791</v>
      </c>
      <c r="D106" s="71">
        <v>46614</v>
      </c>
      <c r="E106" s="17">
        <f t="shared" si="21"/>
        <v>69.996070142643205</v>
      </c>
      <c r="F106" s="72">
        <v>50839.97</v>
      </c>
      <c r="G106" s="17">
        <f t="shared" si="22"/>
        <v>93.068692933221001</v>
      </c>
      <c r="H106" s="72">
        <v>23.927223947955113</v>
      </c>
      <c r="I106" s="17">
        <f t="shared" si="23"/>
        <v>49.400061520734731</v>
      </c>
      <c r="J106" s="85">
        <v>10</v>
      </c>
      <c r="K106" s="18">
        <f t="shared" si="24"/>
        <v>6.7608680954634576E-4</v>
      </c>
      <c r="L106" s="19">
        <f t="shared" si="25"/>
        <v>3.4892364601725414</v>
      </c>
      <c r="M106" s="20">
        <v>2.8769230769230774</v>
      </c>
      <c r="N106" s="17">
        <f t="shared" si="26"/>
        <v>13.03571428571429</v>
      </c>
      <c r="O106" s="73">
        <f t="shared" si="27"/>
        <v>228.98977534248579</v>
      </c>
    </row>
    <row r="107" spans="1:16" ht="16.5" customHeight="1" x14ac:dyDescent="0.2">
      <c r="A107" s="23">
        <v>102</v>
      </c>
      <c r="B107" s="23" t="s">
        <v>87</v>
      </c>
      <c r="C107" s="71">
        <v>18886</v>
      </c>
      <c r="D107" s="71">
        <v>42997</v>
      </c>
      <c r="E107" s="17">
        <f t="shared" si="21"/>
        <v>73.837771239816888</v>
      </c>
      <c r="F107" s="72">
        <v>63889.62</v>
      </c>
      <c r="G107" s="17">
        <f t="shared" si="22"/>
        <v>90.909578546609666</v>
      </c>
      <c r="H107" s="72">
        <v>17.109315082486084</v>
      </c>
      <c r="I107" s="17">
        <f t="shared" si="23"/>
        <v>28.890055749160787</v>
      </c>
      <c r="J107" s="85">
        <v>18</v>
      </c>
      <c r="K107" s="18">
        <f t="shared" si="24"/>
        <v>9.5308694270888493E-4</v>
      </c>
      <c r="L107" s="19">
        <f t="shared" si="25"/>
        <v>4.9188146599778522</v>
      </c>
      <c r="M107" s="20">
        <v>3.6230769230769231</v>
      </c>
      <c r="N107" s="17">
        <f t="shared" si="26"/>
        <v>30.357142857142851</v>
      </c>
      <c r="O107" s="73">
        <f t="shared" si="27"/>
        <v>228.91336305270804</v>
      </c>
    </row>
    <row r="108" spans="1:16" ht="16.5" customHeight="1" x14ac:dyDescent="0.2">
      <c r="A108" s="23">
        <v>103</v>
      </c>
      <c r="B108" s="23" t="s">
        <v>160</v>
      </c>
      <c r="C108" s="71">
        <v>19101</v>
      </c>
      <c r="D108" s="71">
        <v>40449</v>
      </c>
      <c r="E108" s="17">
        <f t="shared" si="21"/>
        <v>76.544062197958596</v>
      </c>
      <c r="F108" s="72">
        <v>85273.39</v>
      </c>
      <c r="G108" s="17">
        <f t="shared" si="22"/>
        <v>87.371552205137846</v>
      </c>
      <c r="H108" s="72">
        <v>18.900344759628968</v>
      </c>
      <c r="I108" s="17">
        <f t="shared" si="23"/>
        <v>34.277929031144545</v>
      </c>
      <c r="J108" s="85">
        <v>15.5</v>
      </c>
      <c r="K108" s="18">
        <f t="shared" si="24"/>
        <v>8.1147583896131088E-4</v>
      </c>
      <c r="L108" s="19">
        <f t="shared" si="25"/>
        <v>4.187969716126835</v>
      </c>
      <c r="M108" s="20">
        <v>3.4384615384615387</v>
      </c>
      <c r="N108" s="17">
        <f t="shared" si="26"/>
        <v>26.071428571428569</v>
      </c>
      <c r="O108" s="73">
        <f t="shared" si="27"/>
        <v>228.45294172179638</v>
      </c>
    </row>
    <row r="109" spans="1:16" ht="16.5" customHeight="1" x14ac:dyDescent="0.2">
      <c r="A109" s="23">
        <v>104</v>
      </c>
      <c r="B109" s="23" t="s">
        <v>65</v>
      </c>
      <c r="C109" s="71">
        <v>28028</v>
      </c>
      <c r="D109" s="71">
        <v>44298</v>
      </c>
      <c r="E109" s="17">
        <f t="shared" si="21"/>
        <v>72.455948423277505</v>
      </c>
      <c r="F109" s="72">
        <v>72841.97</v>
      </c>
      <c r="G109" s="17">
        <f t="shared" si="22"/>
        <v>89.42837807924235</v>
      </c>
      <c r="H109" s="72">
        <v>18.629195243616298</v>
      </c>
      <c r="I109" s="17">
        <f t="shared" si="23"/>
        <v>33.462242249740669</v>
      </c>
      <c r="J109" s="85">
        <v>29</v>
      </c>
      <c r="K109" s="18">
        <f t="shared" si="24"/>
        <v>1.0346796061081775E-3</v>
      </c>
      <c r="L109" s="19">
        <f t="shared" si="25"/>
        <v>5.3399086555942255</v>
      </c>
      <c r="M109" s="20">
        <v>3.4923076923076923</v>
      </c>
      <c r="N109" s="17">
        <f t="shared" si="26"/>
        <v>27.321428571428562</v>
      </c>
      <c r="O109" s="73">
        <f t="shared" si="27"/>
        <v>228.00790597928329</v>
      </c>
    </row>
    <row r="110" spans="1:16" ht="16.5" customHeight="1" x14ac:dyDescent="0.2">
      <c r="A110" s="23">
        <v>105</v>
      </c>
      <c r="B110" s="23" t="s">
        <v>101</v>
      </c>
      <c r="C110" s="71">
        <v>2117</v>
      </c>
      <c r="D110" s="71">
        <v>39054</v>
      </c>
      <c r="E110" s="17">
        <f t="shared" si="21"/>
        <v>78.02572463383288</v>
      </c>
      <c r="F110" s="72">
        <v>46441.77</v>
      </c>
      <c r="G110" s="17">
        <f t="shared" si="22"/>
        <v>93.796391905622102</v>
      </c>
      <c r="H110" s="72">
        <v>17.930321766556233</v>
      </c>
      <c r="I110" s="17">
        <f t="shared" si="23"/>
        <v>31.359852890930167</v>
      </c>
      <c r="J110" s="85">
        <v>0.5</v>
      </c>
      <c r="K110" s="18">
        <f t="shared" si="24"/>
        <v>2.3618327822390176E-4</v>
      </c>
      <c r="L110" s="19">
        <f t="shared" si="25"/>
        <v>1.2189252830045361</v>
      </c>
      <c r="M110" s="20">
        <v>3.3</v>
      </c>
      <c r="N110" s="17">
        <f t="shared" si="26"/>
        <v>22.857142857142847</v>
      </c>
      <c r="O110" s="73">
        <f t="shared" si="27"/>
        <v>227.25803757053251</v>
      </c>
    </row>
    <row r="111" spans="1:16" ht="16.5" customHeight="1" x14ac:dyDescent="0.2">
      <c r="A111" s="23">
        <v>106</v>
      </c>
      <c r="B111" s="23" t="s">
        <v>122</v>
      </c>
      <c r="C111" s="71">
        <v>27865</v>
      </c>
      <c r="D111" s="71">
        <v>49603</v>
      </c>
      <c r="E111" s="17">
        <f t="shared" si="21"/>
        <v>66.821382672515426</v>
      </c>
      <c r="F111" s="72">
        <v>71310.8</v>
      </c>
      <c r="G111" s="17">
        <f t="shared" si="22"/>
        <v>89.68171599829364</v>
      </c>
      <c r="H111" s="72">
        <v>22.817713551203958</v>
      </c>
      <c r="I111" s="17">
        <f t="shared" si="23"/>
        <v>46.062371755440104</v>
      </c>
      <c r="J111" s="85">
        <v>15</v>
      </c>
      <c r="K111" s="18">
        <f t="shared" si="24"/>
        <v>5.3830970751839223E-4</v>
      </c>
      <c r="L111" s="19">
        <f t="shared" si="25"/>
        <v>2.7781785294677221</v>
      </c>
      <c r="M111" s="20">
        <v>3.2538461538461543</v>
      </c>
      <c r="N111" s="17">
        <f t="shared" si="26"/>
        <v>21.785714285714285</v>
      </c>
      <c r="O111" s="73">
        <f t="shared" si="27"/>
        <v>227.12936324143115</v>
      </c>
    </row>
    <row r="112" spans="1:16" ht="16.5" customHeight="1" x14ac:dyDescent="0.2">
      <c r="A112" s="23">
        <v>107</v>
      </c>
      <c r="B112" s="23" t="s">
        <v>153</v>
      </c>
      <c r="C112" s="71">
        <v>15625</v>
      </c>
      <c r="D112" s="71">
        <v>42204</v>
      </c>
      <c r="E112" s="17">
        <f t="shared" si="21"/>
        <v>74.68003526250385</v>
      </c>
      <c r="F112" s="72">
        <v>48201.41</v>
      </c>
      <c r="G112" s="17">
        <f t="shared" si="22"/>
        <v>93.505252753287991</v>
      </c>
      <c r="H112" s="72">
        <v>19.578003542199667</v>
      </c>
      <c r="I112" s="17">
        <f t="shared" si="23"/>
        <v>36.316499187468658</v>
      </c>
      <c r="J112" s="85">
        <v>7</v>
      </c>
      <c r="K112" s="18">
        <f t="shared" si="24"/>
        <v>4.4799999999999999E-4</v>
      </c>
      <c r="L112" s="19">
        <f t="shared" si="25"/>
        <v>2.3120964824120604</v>
      </c>
      <c r="M112" s="20">
        <v>3.1846153846153844</v>
      </c>
      <c r="N112" s="17">
        <f t="shared" si="26"/>
        <v>20.178571428571416</v>
      </c>
      <c r="O112" s="73">
        <f t="shared" si="27"/>
        <v>226.992455114244</v>
      </c>
    </row>
    <row r="113" spans="1:15" ht="16.5" customHeight="1" x14ac:dyDescent="0.2">
      <c r="A113" s="23">
        <v>108</v>
      </c>
      <c r="B113" s="23" t="s">
        <v>74</v>
      </c>
      <c r="C113" s="71">
        <v>12961</v>
      </c>
      <c r="D113" s="71">
        <v>39178</v>
      </c>
      <c r="E113" s="17">
        <f t="shared" si="21"/>
        <v>77.894021306199619</v>
      </c>
      <c r="F113" s="72">
        <v>58446.879999999997</v>
      </c>
      <c r="G113" s="17">
        <f t="shared" si="22"/>
        <v>91.810100647707017</v>
      </c>
      <c r="H113" s="72">
        <v>17.623644950692118</v>
      </c>
      <c r="I113" s="17">
        <f t="shared" si="23"/>
        <v>30.437290945985744</v>
      </c>
      <c r="J113" s="85">
        <v>8</v>
      </c>
      <c r="K113" s="18">
        <f t="shared" si="24"/>
        <v>6.1723632435768845E-4</v>
      </c>
      <c r="L113" s="19">
        <f t="shared" si="25"/>
        <v>3.1855132463490197</v>
      </c>
      <c r="M113" s="20">
        <v>3.3230769230769228</v>
      </c>
      <c r="N113" s="17">
        <f t="shared" si="26"/>
        <v>23.392857142857128</v>
      </c>
      <c r="O113" s="73">
        <f t="shared" si="27"/>
        <v>226.71978328909853</v>
      </c>
    </row>
    <row r="114" spans="1:15" ht="16.5" customHeight="1" x14ac:dyDescent="0.2">
      <c r="A114" s="23">
        <v>109</v>
      </c>
      <c r="B114" s="23" t="s">
        <v>144</v>
      </c>
      <c r="C114" s="71">
        <v>41334</v>
      </c>
      <c r="D114" s="71">
        <v>43810</v>
      </c>
      <c r="E114" s="17">
        <f t="shared" si="21"/>
        <v>72.97426474493102</v>
      </c>
      <c r="F114" s="72">
        <v>64127.7</v>
      </c>
      <c r="G114" s="17">
        <f t="shared" si="22"/>
        <v>90.870187302157561</v>
      </c>
      <c r="H114" s="72">
        <v>15.124534269141749</v>
      </c>
      <c r="I114" s="17">
        <f t="shared" si="23"/>
        <v>22.919329718606683</v>
      </c>
      <c r="J114" s="85">
        <v>41.5</v>
      </c>
      <c r="K114" s="18">
        <f t="shared" si="24"/>
        <v>1.004016064257028E-3</v>
      </c>
      <c r="L114" s="19">
        <f t="shared" si="25"/>
        <v>5.1816562733345437</v>
      </c>
      <c r="M114" s="20">
        <v>3.7846153846153845</v>
      </c>
      <c r="N114" s="17">
        <f t="shared" si="26"/>
        <v>34.10714285714284</v>
      </c>
      <c r="O114" s="73">
        <f t="shared" si="27"/>
        <v>226.05258089617263</v>
      </c>
    </row>
    <row r="115" spans="1:15" ht="16.5" customHeight="1" x14ac:dyDescent="0.2">
      <c r="A115" s="23">
        <v>110</v>
      </c>
      <c r="B115" s="23" t="s">
        <v>60</v>
      </c>
      <c r="C115" s="71">
        <v>5488</v>
      </c>
      <c r="D115" s="71">
        <v>48496</v>
      </c>
      <c r="E115" s="17">
        <f t="shared" si="21"/>
        <v>67.997153508725347</v>
      </c>
      <c r="F115" s="72">
        <v>65617.61</v>
      </c>
      <c r="G115" s="17">
        <f t="shared" si="22"/>
        <v>90.623676007543835</v>
      </c>
      <c r="H115" s="72">
        <v>23.657573044180218</v>
      </c>
      <c r="I115" s="17">
        <f t="shared" si="23"/>
        <v>48.58888294650297</v>
      </c>
      <c r="J115" s="85">
        <v>1</v>
      </c>
      <c r="K115" s="18">
        <f t="shared" si="24"/>
        <v>1.8221574344023323E-4</v>
      </c>
      <c r="L115" s="19">
        <f t="shared" si="25"/>
        <v>0.94040263269701274</v>
      </c>
      <c r="M115" s="20">
        <v>3.023076923076923</v>
      </c>
      <c r="N115" s="17">
        <f t="shared" si="26"/>
        <v>16.42857142857142</v>
      </c>
      <c r="O115" s="73">
        <f t="shared" si="27"/>
        <v>224.57868652404056</v>
      </c>
    </row>
    <row r="116" spans="1:15" ht="16.5" customHeight="1" x14ac:dyDescent="0.2">
      <c r="A116" s="23">
        <v>111</v>
      </c>
      <c r="B116" s="23" t="s">
        <v>138</v>
      </c>
      <c r="C116" s="71">
        <v>20119</v>
      </c>
      <c r="D116" s="71">
        <v>43921</v>
      </c>
      <c r="E116" s="17">
        <f t="shared" si="21"/>
        <v>72.856369024227035</v>
      </c>
      <c r="F116" s="72">
        <v>59366.22</v>
      </c>
      <c r="G116" s="17">
        <f t="shared" si="22"/>
        <v>91.657992336741799</v>
      </c>
      <c r="H116" s="72">
        <v>20.766235308683385</v>
      </c>
      <c r="I116" s="17">
        <f t="shared" si="23"/>
        <v>39.891002876125995</v>
      </c>
      <c r="J116" s="85">
        <v>15.5</v>
      </c>
      <c r="K116" s="18">
        <f t="shared" si="24"/>
        <v>7.7041602465331282E-4</v>
      </c>
      <c r="L116" s="19">
        <f t="shared" si="25"/>
        <v>3.97606290311341</v>
      </c>
      <c r="M116" s="20">
        <v>2.9923076923076928</v>
      </c>
      <c r="N116" s="17">
        <f t="shared" si="26"/>
        <v>15.714285714285717</v>
      </c>
      <c r="O116" s="73">
        <f t="shared" si="27"/>
        <v>224.09571285449397</v>
      </c>
    </row>
    <row r="117" spans="1:15" ht="16.5" customHeight="1" x14ac:dyDescent="0.2">
      <c r="A117" s="23">
        <v>112</v>
      </c>
      <c r="B117" s="23" t="s">
        <v>109</v>
      </c>
      <c r="C117" s="71">
        <v>8175</v>
      </c>
      <c r="D117" s="71">
        <v>45524</v>
      </c>
      <c r="E117" s="17">
        <f t="shared" si="21"/>
        <v>71.153784877484043</v>
      </c>
      <c r="F117" s="72">
        <v>70385.8</v>
      </c>
      <c r="G117" s="17">
        <f t="shared" si="22"/>
        <v>89.834760777855962</v>
      </c>
      <c r="H117" s="72">
        <v>19.498077905436311</v>
      </c>
      <c r="I117" s="17">
        <f t="shared" si="23"/>
        <v>36.076062522259527</v>
      </c>
      <c r="J117" s="85">
        <v>13</v>
      </c>
      <c r="K117" s="18">
        <f t="shared" si="24"/>
        <v>1.5902140672782875E-3</v>
      </c>
      <c r="L117" s="19">
        <f t="shared" si="25"/>
        <v>8.2069829268667487</v>
      </c>
      <c r="M117" s="20">
        <v>3.1153846153846154</v>
      </c>
      <c r="N117" s="17">
        <f t="shared" si="26"/>
        <v>18.571428571428562</v>
      </c>
      <c r="O117" s="73">
        <f t="shared" si="27"/>
        <v>223.84301967589482</v>
      </c>
    </row>
    <row r="118" spans="1:15" ht="16.5" customHeight="1" x14ac:dyDescent="0.2">
      <c r="A118" s="23">
        <v>113</v>
      </c>
      <c r="B118" s="23" t="s">
        <v>114</v>
      </c>
      <c r="C118" s="71">
        <v>7641</v>
      </c>
      <c r="D118" s="71">
        <v>45674</v>
      </c>
      <c r="E118" s="17">
        <f t="shared" si="21"/>
        <v>70.994466335992186</v>
      </c>
      <c r="F118" s="72">
        <v>71981.11</v>
      </c>
      <c r="G118" s="17">
        <f t="shared" si="22"/>
        <v>89.570810651062914</v>
      </c>
      <c r="H118" s="72">
        <v>21.749084618185471</v>
      </c>
      <c r="I118" s="17">
        <f t="shared" si="23"/>
        <v>42.847663841861632</v>
      </c>
      <c r="J118" s="85">
        <v>1</v>
      </c>
      <c r="K118" s="18">
        <f t="shared" si="24"/>
        <v>1.3087292239235702E-4</v>
      </c>
      <c r="L118" s="19">
        <f t="shared" si="25"/>
        <v>0.67542594532668576</v>
      </c>
      <c r="M118" s="20">
        <v>3.1538461538461533</v>
      </c>
      <c r="N118" s="17">
        <f t="shared" si="26"/>
        <v>19.464285714285694</v>
      </c>
      <c r="O118" s="73">
        <f t="shared" si="27"/>
        <v>223.55265248852908</v>
      </c>
    </row>
    <row r="119" spans="1:15" ht="16.5" customHeight="1" x14ac:dyDescent="0.2">
      <c r="A119" s="23">
        <v>114</v>
      </c>
      <c r="B119" s="23" t="s">
        <v>172</v>
      </c>
      <c r="C119" s="71">
        <v>9591</v>
      </c>
      <c r="D119" s="71">
        <v>46321</v>
      </c>
      <c r="E119" s="17">
        <f t="shared" si="21"/>
        <v>70.307272360357302</v>
      </c>
      <c r="F119" s="72">
        <v>66136.27</v>
      </c>
      <c r="G119" s="17">
        <f t="shared" si="22"/>
        <v>90.537861731470542</v>
      </c>
      <c r="H119" s="72">
        <v>19.515141356655665</v>
      </c>
      <c r="I119" s="17">
        <f t="shared" si="23"/>
        <v>36.127393728043813</v>
      </c>
      <c r="J119" s="85">
        <v>5.5</v>
      </c>
      <c r="K119" s="18">
        <f t="shared" si="24"/>
        <v>5.7345428005421749E-4</v>
      </c>
      <c r="L119" s="19">
        <f t="shared" si="25"/>
        <v>2.9595571958426268</v>
      </c>
      <c r="M119" s="20">
        <v>3.2923076923076922</v>
      </c>
      <c r="N119" s="17">
        <f t="shared" si="26"/>
        <v>22.678571428571416</v>
      </c>
      <c r="O119" s="73">
        <f t="shared" si="27"/>
        <v>222.61065644428569</v>
      </c>
    </row>
    <row r="120" spans="1:15" ht="16.5" customHeight="1" x14ac:dyDescent="0.2">
      <c r="A120" s="23">
        <v>115</v>
      </c>
      <c r="B120" s="23" t="s">
        <v>133</v>
      </c>
      <c r="C120" s="71">
        <v>4149</v>
      </c>
      <c r="D120" s="71">
        <v>42246</v>
      </c>
      <c r="E120" s="17">
        <f t="shared" si="21"/>
        <v>74.635426070886126</v>
      </c>
      <c r="F120" s="72">
        <v>44394.61</v>
      </c>
      <c r="G120" s="17">
        <f t="shared" si="22"/>
        <v>94.135102339058648</v>
      </c>
      <c r="H120" s="72">
        <v>17.895258381972688</v>
      </c>
      <c r="I120" s="17">
        <f t="shared" si="23"/>
        <v>31.254373302632686</v>
      </c>
      <c r="J120" s="85">
        <v>3.5</v>
      </c>
      <c r="K120" s="18">
        <f t="shared" si="24"/>
        <v>8.435767654856592E-4</v>
      </c>
      <c r="L120" s="19">
        <f t="shared" si="25"/>
        <v>4.3536403395623573</v>
      </c>
      <c r="M120" s="20">
        <v>3.0923076923076924</v>
      </c>
      <c r="N120" s="17">
        <f t="shared" si="26"/>
        <v>18.035714285714281</v>
      </c>
      <c r="O120" s="73">
        <f t="shared" si="27"/>
        <v>222.41425633785408</v>
      </c>
    </row>
    <row r="121" spans="1:15" ht="16.5" customHeight="1" x14ac:dyDescent="0.2">
      <c r="A121" s="23">
        <v>116</v>
      </c>
      <c r="B121" s="23" t="s">
        <v>63</v>
      </c>
      <c r="C121" s="71">
        <v>4930</v>
      </c>
      <c r="D121" s="71">
        <v>49577</v>
      </c>
      <c r="E121" s="17">
        <f t="shared" si="21"/>
        <v>66.848997886374008</v>
      </c>
      <c r="F121" s="72">
        <v>55714.22</v>
      </c>
      <c r="G121" s="17">
        <f t="shared" si="22"/>
        <v>92.262229671835428</v>
      </c>
      <c r="H121" s="72">
        <v>25.984994979274767</v>
      </c>
      <c r="I121" s="17">
        <f t="shared" si="23"/>
        <v>55.590360710960162</v>
      </c>
      <c r="J121" s="85">
        <v>0</v>
      </c>
      <c r="K121" s="18">
        <f t="shared" si="24"/>
        <v>0</v>
      </c>
      <c r="L121" s="19">
        <f t="shared" si="25"/>
        <v>0</v>
      </c>
      <c r="M121" s="20">
        <v>2.6461538461538465</v>
      </c>
      <c r="N121" s="17">
        <f t="shared" si="26"/>
        <v>7.6785714285714306</v>
      </c>
      <c r="O121" s="73">
        <f t="shared" si="27"/>
        <v>222.38015969774102</v>
      </c>
    </row>
    <row r="122" spans="1:15" ht="16.5" customHeight="1" x14ac:dyDescent="0.2">
      <c r="A122" s="23">
        <v>117</v>
      </c>
      <c r="B122" s="23" t="s">
        <v>132</v>
      </c>
      <c r="C122" s="71">
        <v>12984</v>
      </c>
      <c r="D122" s="71">
        <v>39670</v>
      </c>
      <c r="E122" s="17">
        <f t="shared" si="21"/>
        <v>77.371456490106311</v>
      </c>
      <c r="F122" s="72">
        <v>56109.29</v>
      </c>
      <c r="G122" s="17">
        <f t="shared" si="22"/>
        <v>92.196863832849814</v>
      </c>
      <c r="H122" s="72">
        <v>17.058311472896765</v>
      </c>
      <c r="I122" s="17">
        <f t="shared" si="23"/>
        <v>28.736623905513508</v>
      </c>
      <c r="J122" s="85">
        <v>8</v>
      </c>
      <c r="K122" s="18">
        <f t="shared" si="24"/>
        <v>6.1614294516327791E-4</v>
      </c>
      <c r="L122" s="19">
        <f t="shared" si="25"/>
        <v>3.1798703932478163</v>
      </c>
      <c r="M122" s="20">
        <v>3.1999999999999997</v>
      </c>
      <c r="N122" s="17">
        <f t="shared" si="26"/>
        <v>20.53571428571427</v>
      </c>
      <c r="O122" s="73">
        <f t="shared" si="27"/>
        <v>222.02052890743175</v>
      </c>
    </row>
    <row r="123" spans="1:15" ht="16.5" customHeight="1" x14ac:dyDescent="0.2">
      <c r="A123" s="23">
        <v>118</v>
      </c>
      <c r="B123" s="23" t="s">
        <v>62</v>
      </c>
      <c r="C123" s="71">
        <v>3447</v>
      </c>
      <c r="D123" s="71">
        <v>43639</v>
      </c>
      <c r="E123" s="17">
        <f t="shared" si="21"/>
        <v>73.155887882231738</v>
      </c>
      <c r="F123" s="72">
        <v>55078.41</v>
      </c>
      <c r="G123" s="17">
        <f t="shared" si="22"/>
        <v>92.367426862423017</v>
      </c>
      <c r="H123" s="72">
        <v>17.725542921586097</v>
      </c>
      <c r="I123" s="17">
        <f t="shared" si="23"/>
        <v>30.743825986624401</v>
      </c>
      <c r="J123" s="85">
        <v>0</v>
      </c>
      <c r="K123" s="18">
        <f t="shared" si="24"/>
        <v>0</v>
      </c>
      <c r="L123" s="19">
        <f t="shared" si="25"/>
        <v>0</v>
      </c>
      <c r="M123" s="20">
        <v>3.4000000000000008</v>
      </c>
      <c r="N123" s="17">
        <f t="shared" si="26"/>
        <v>25.178571428571438</v>
      </c>
      <c r="O123" s="73">
        <f t="shared" si="27"/>
        <v>221.44571215985059</v>
      </c>
    </row>
    <row r="124" spans="1:15" ht="16.5" customHeight="1" x14ac:dyDescent="0.2">
      <c r="A124" s="23">
        <v>119</v>
      </c>
      <c r="B124" s="23" t="s">
        <v>128</v>
      </c>
      <c r="C124" s="71">
        <v>88438</v>
      </c>
      <c r="D124" s="71">
        <v>45387</v>
      </c>
      <c r="E124" s="17">
        <f t="shared" si="21"/>
        <v>71.299295812046608</v>
      </c>
      <c r="F124" s="72">
        <v>87932</v>
      </c>
      <c r="G124" s="17">
        <f t="shared" si="22"/>
        <v>86.931675036065215</v>
      </c>
      <c r="H124" s="72">
        <v>15.940917788712834</v>
      </c>
      <c r="I124" s="17">
        <f t="shared" si="23"/>
        <v>25.375219204461363</v>
      </c>
      <c r="J124" s="85">
        <v>181</v>
      </c>
      <c r="K124" s="18">
        <f t="shared" si="24"/>
        <v>2.0466315384789343E-3</v>
      </c>
      <c r="L124" s="19">
        <f t="shared" si="25"/>
        <v>10.562521385961444</v>
      </c>
      <c r="M124" s="20">
        <v>3.4846153846153842</v>
      </c>
      <c r="N124" s="17">
        <f t="shared" si="26"/>
        <v>27.142857142857125</v>
      </c>
      <c r="O124" s="73">
        <f t="shared" si="27"/>
        <v>221.31156858139178</v>
      </c>
    </row>
    <row r="125" spans="1:15" ht="16.5" customHeight="1" x14ac:dyDescent="0.2">
      <c r="A125" s="23">
        <v>120</v>
      </c>
      <c r="B125" s="23" t="s">
        <v>96</v>
      </c>
      <c r="C125" s="71">
        <v>11247</v>
      </c>
      <c r="D125" s="71">
        <v>49999</v>
      </c>
      <c r="E125" s="17">
        <f t="shared" si="21"/>
        <v>66.400781722976916</v>
      </c>
      <c r="F125" s="72">
        <v>57232.91</v>
      </c>
      <c r="G125" s="17">
        <f t="shared" si="22"/>
        <v>92.010956616404613</v>
      </c>
      <c r="H125" s="72">
        <v>24.717600010869944</v>
      </c>
      <c r="I125" s="17">
        <f t="shared" si="23"/>
        <v>51.777713955222339</v>
      </c>
      <c r="J125" s="85">
        <v>6</v>
      </c>
      <c r="K125" s="18">
        <f t="shared" si="24"/>
        <v>5.3347559349159772E-4</v>
      </c>
      <c r="L125" s="19">
        <f t="shared" si="25"/>
        <v>2.75323000706386</v>
      </c>
      <c r="M125" s="20">
        <v>2.6538461538461537</v>
      </c>
      <c r="N125" s="17">
        <f t="shared" si="26"/>
        <v>7.8571428571428488</v>
      </c>
      <c r="O125" s="73">
        <f t="shared" si="27"/>
        <v>220.79982515881059</v>
      </c>
    </row>
    <row r="126" spans="1:15" ht="16.5" customHeight="1" x14ac:dyDescent="0.2">
      <c r="A126" s="23">
        <v>121</v>
      </c>
      <c r="B126" s="23" t="s">
        <v>82</v>
      </c>
      <c r="C126" s="71">
        <v>4482</v>
      </c>
      <c r="D126" s="71">
        <v>42427</v>
      </c>
      <c r="E126" s="17">
        <f t="shared" si="21"/>
        <v>74.443181697485954</v>
      </c>
      <c r="F126" s="72">
        <v>58956.91</v>
      </c>
      <c r="G126" s="17">
        <f t="shared" si="22"/>
        <v>91.725714238063588</v>
      </c>
      <c r="H126" s="72">
        <v>18.549713594103277</v>
      </c>
      <c r="I126" s="17">
        <f t="shared" si="23"/>
        <v>33.223141211223911</v>
      </c>
      <c r="J126" s="85">
        <v>6</v>
      </c>
      <c r="K126" s="18">
        <f t="shared" si="24"/>
        <v>1.3386880856760374E-3</v>
      </c>
      <c r="L126" s="19">
        <f t="shared" si="25"/>
        <v>6.9088750311127249</v>
      </c>
      <c r="M126" s="20">
        <v>2.8692307692307688</v>
      </c>
      <c r="N126" s="17">
        <f t="shared" si="26"/>
        <v>12.85714285714284</v>
      </c>
      <c r="O126" s="73">
        <f t="shared" si="27"/>
        <v>219.15805503502901</v>
      </c>
    </row>
    <row r="127" spans="1:15" ht="16.5" customHeight="1" x14ac:dyDescent="0.2">
      <c r="A127" s="23">
        <v>122</v>
      </c>
      <c r="B127" s="23" t="s">
        <v>156</v>
      </c>
      <c r="C127" s="71">
        <v>840</v>
      </c>
      <c r="D127" s="71">
        <v>40982</v>
      </c>
      <c r="E127" s="17">
        <f t="shared" si="21"/>
        <v>75.977950313857519</v>
      </c>
      <c r="F127" s="72">
        <v>56520.81</v>
      </c>
      <c r="G127" s="17">
        <f t="shared" si="22"/>
        <v>92.12877627859524</v>
      </c>
      <c r="H127" s="72">
        <v>21.12838477081376</v>
      </c>
      <c r="I127" s="17">
        <f t="shared" si="23"/>
        <v>40.980440664901039</v>
      </c>
      <c r="J127" s="85">
        <v>0</v>
      </c>
      <c r="K127" s="18">
        <f t="shared" si="24"/>
        <v>0</v>
      </c>
      <c r="L127" s="19">
        <f t="shared" si="25"/>
        <v>0</v>
      </c>
      <c r="M127" s="20">
        <v>2.7461538461538462</v>
      </c>
      <c r="N127" s="17">
        <f t="shared" si="26"/>
        <v>9.9999999999999929</v>
      </c>
      <c r="O127" s="73">
        <f t="shared" si="27"/>
        <v>219.0871672573538</v>
      </c>
    </row>
    <row r="128" spans="1:15" ht="16.5" customHeight="1" x14ac:dyDescent="0.2">
      <c r="A128" s="23">
        <v>123</v>
      </c>
      <c r="B128" s="23" t="s">
        <v>67</v>
      </c>
      <c r="C128" s="71">
        <v>17098</v>
      </c>
      <c r="D128" s="71">
        <v>46949</v>
      </c>
      <c r="E128" s="17">
        <f t="shared" si="21"/>
        <v>69.640258733311384</v>
      </c>
      <c r="F128" s="72">
        <v>81371.179999999993</v>
      </c>
      <c r="G128" s="17">
        <f t="shared" si="22"/>
        <v>88.017187739468554</v>
      </c>
      <c r="H128" s="72">
        <v>17.99020095020408</v>
      </c>
      <c r="I128" s="17">
        <f t="shared" si="23"/>
        <v>31.539984721150809</v>
      </c>
      <c r="J128" s="85">
        <v>10.5</v>
      </c>
      <c r="K128" s="18">
        <f t="shared" si="24"/>
        <v>6.1410691308925016E-4</v>
      </c>
      <c r="L128" s="19">
        <f t="shared" si="25"/>
        <v>3.169362574952197</v>
      </c>
      <c r="M128" s="20">
        <v>3.4384615384615382</v>
      </c>
      <c r="N128" s="17">
        <f t="shared" si="26"/>
        <v>26.071428571428555</v>
      </c>
      <c r="O128" s="73">
        <f t="shared" si="27"/>
        <v>218.43822234031151</v>
      </c>
    </row>
    <row r="129" spans="1:15" ht="16.5" customHeight="1" x14ac:dyDescent="0.2">
      <c r="A129" s="23">
        <v>124</v>
      </c>
      <c r="B129" s="23" t="s">
        <v>119</v>
      </c>
      <c r="C129" s="71">
        <v>14005</v>
      </c>
      <c r="D129" s="71">
        <v>45268</v>
      </c>
      <c r="E129" s="17">
        <f t="shared" si="21"/>
        <v>71.42568852163015</v>
      </c>
      <c r="F129" s="72">
        <v>68240.08</v>
      </c>
      <c r="G129" s="17">
        <f t="shared" si="22"/>
        <v>90.189778339372154</v>
      </c>
      <c r="H129" s="72">
        <v>17.865154391034398</v>
      </c>
      <c r="I129" s="17">
        <f t="shared" si="23"/>
        <v>31.16381283312878</v>
      </c>
      <c r="J129" s="85">
        <v>7</v>
      </c>
      <c r="K129" s="18">
        <f t="shared" si="24"/>
        <v>4.9982149232416994E-4</v>
      </c>
      <c r="L129" s="19">
        <f t="shared" si="25"/>
        <v>2.579543558563973</v>
      </c>
      <c r="M129" s="20">
        <v>3.2923076923076926</v>
      </c>
      <c r="N129" s="17">
        <f t="shared" si="26"/>
        <v>22.678571428571427</v>
      </c>
      <c r="O129" s="73">
        <f t="shared" si="27"/>
        <v>218.03739468126648</v>
      </c>
    </row>
    <row r="130" spans="1:15" ht="16.5" customHeight="1" x14ac:dyDescent="0.2">
      <c r="A130" s="23">
        <v>125</v>
      </c>
      <c r="B130" s="23" t="s">
        <v>72</v>
      </c>
      <c r="C130" s="71">
        <v>29282</v>
      </c>
      <c r="D130" s="71">
        <v>45164</v>
      </c>
      <c r="E130" s="17">
        <f t="shared" si="21"/>
        <v>71.536149377064504</v>
      </c>
      <c r="F130" s="72">
        <v>54934.42</v>
      </c>
      <c r="G130" s="17">
        <f t="shared" si="22"/>
        <v>92.391250557351867</v>
      </c>
      <c r="H130" s="72">
        <v>21.483302624391232</v>
      </c>
      <c r="I130" s="17">
        <f t="shared" si="23"/>
        <v>42.048123933912855</v>
      </c>
      <c r="J130" s="85">
        <v>10.5</v>
      </c>
      <c r="K130" s="18">
        <f t="shared" si="24"/>
        <v>3.5858206406666211E-4</v>
      </c>
      <c r="L130" s="19">
        <f t="shared" si="25"/>
        <v>1.8506168057691639</v>
      </c>
      <c r="M130" s="20">
        <v>2.7538461538461538</v>
      </c>
      <c r="N130" s="17">
        <f t="shared" si="26"/>
        <v>10.178571428571422</v>
      </c>
      <c r="O130" s="73">
        <f t="shared" si="27"/>
        <v>218.0047121026698</v>
      </c>
    </row>
    <row r="131" spans="1:15" ht="16.5" customHeight="1" x14ac:dyDescent="0.2">
      <c r="A131" s="23">
        <v>126</v>
      </c>
      <c r="B131" s="23" t="s">
        <v>131</v>
      </c>
      <c r="C131" s="71">
        <v>13912</v>
      </c>
      <c r="D131" s="71">
        <v>50659</v>
      </c>
      <c r="E131" s="17">
        <f t="shared" si="21"/>
        <v>65.699780140412742</v>
      </c>
      <c r="F131" s="72">
        <v>91326.68</v>
      </c>
      <c r="G131" s="17">
        <f t="shared" si="22"/>
        <v>86.37001227683858</v>
      </c>
      <c r="H131" s="72">
        <v>21.826945345380938</v>
      </c>
      <c r="I131" s="17">
        <f t="shared" si="23"/>
        <v>43.081888733345004</v>
      </c>
      <c r="J131" s="85">
        <v>12.5</v>
      </c>
      <c r="K131" s="18">
        <f t="shared" si="24"/>
        <v>8.9850488786658998E-4</v>
      </c>
      <c r="L131" s="19">
        <f t="shared" si="25"/>
        <v>4.6371205148803245</v>
      </c>
      <c r="M131" s="20">
        <v>3.069230769230769</v>
      </c>
      <c r="N131" s="17">
        <f t="shared" si="26"/>
        <v>17.499999999999989</v>
      </c>
      <c r="O131" s="73">
        <f t="shared" si="27"/>
        <v>217.28880166547668</v>
      </c>
    </row>
    <row r="132" spans="1:15" ht="16.5" customHeight="1" x14ac:dyDescent="0.2">
      <c r="A132" s="23">
        <v>127</v>
      </c>
      <c r="B132" s="23" t="s">
        <v>69</v>
      </c>
      <c r="C132" s="71">
        <v>9614</v>
      </c>
      <c r="D132" s="71">
        <v>49997</v>
      </c>
      <c r="E132" s="17">
        <f t="shared" si="21"/>
        <v>66.402905970196812</v>
      </c>
      <c r="F132" s="72">
        <v>59928.84</v>
      </c>
      <c r="G132" s="17">
        <f t="shared" si="22"/>
        <v>91.564904710928445</v>
      </c>
      <c r="H132" s="72">
        <v>22.320126876058886</v>
      </c>
      <c r="I132" s="17">
        <f t="shared" si="23"/>
        <v>44.565504346318221</v>
      </c>
      <c r="J132" s="85">
        <v>2.5</v>
      </c>
      <c r="K132" s="18">
        <f t="shared" si="24"/>
        <v>2.6003744539213649E-4</v>
      </c>
      <c r="L132" s="19">
        <f t="shared" si="25"/>
        <v>1.3420349615771807</v>
      </c>
      <c r="M132" s="20">
        <v>2.884615384615385</v>
      </c>
      <c r="N132" s="17">
        <f t="shared" si="26"/>
        <v>13.214285714285717</v>
      </c>
      <c r="O132" s="73">
        <f t="shared" si="27"/>
        <v>217.08963570330639</v>
      </c>
    </row>
    <row r="133" spans="1:15" ht="16.5" customHeight="1" x14ac:dyDescent="0.2">
      <c r="A133" s="23">
        <v>128</v>
      </c>
      <c r="B133" s="23" t="s">
        <v>171</v>
      </c>
      <c r="C133" s="71">
        <v>8842</v>
      </c>
      <c r="D133" s="71">
        <v>55644</v>
      </c>
      <c r="E133" s="17">
        <f t="shared" si="21"/>
        <v>60.405093944833297</v>
      </c>
      <c r="F133" s="72">
        <v>92321.43</v>
      </c>
      <c r="G133" s="17">
        <f t="shared" si="22"/>
        <v>86.205427093628174</v>
      </c>
      <c r="H133" s="72">
        <v>26.673146845896301</v>
      </c>
      <c r="I133" s="17">
        <f t="shared" si="23"/>
        <v>57.660496735747891</v>
      </c>
      <c r="J133" s="87">
        <v>2.5</v>
      </c>
      <c r="K133" s="18">
        <f t="shared" si="24"/>
        <v>2.8274146120787152E-4</v>
      </c>
      <c r="L133" s="19">
        <f t="shared" si="25"/>
        <v>1.459208789934745</v>
      </c>
      <c r="M133" s="20">
        <v>2.8</v>
      </c>
      <c r="N133" s="17">
        <f t="shared" si="26"/>
        <v>11.249999999999989</v>
      </c>
      <c r="O133" s="73">
        <f t="shared" si="27"/>
        <v>216.98022656414409</v>
      </c>
    </row>
    <row r="134" spans="1:15" ht="16.5" customHeight="1" x14ac:dyDescent="0.2">
      <c r="A134" s="23">
        <v>129</v>
      </c>
      <c r="B134" s="23" t="s">
        <v>100</v>
      </c>
      <c r="C134" s="71">
        <v>8260</v>
      </c>
      <c r="D134" s="71">
        <v>46509</v>
      </c>
      <c r="E134" s="17">
        <f t="shared" ref="E134:E165" si="28">SUM(100-(((D134-$D$2)/$D$3)*100))</f>
        <v>70.107593121687501</v>
      </c>
      <c r="F134" s="72">
        <v>64817.39</v>
      </c>
      <c r="G134" s="17">
        <f t="shared" ref="G134:G165" si="29">SUM(100-(((F134-$F$2)/$F$3)*100))</f>
        <v>90.756075459977737</v>
      </c>
      <c r="H134" s="72">
        <v>21.739527302408053</v>
      </c>
      <c r="I134" s="17">
        <f t="shared" ref="I134:I165" si="30">SUM((H134-$H$2)/$H$3)*100</f>
        <v>42.818913002619944</v>
      </c>
      <c r="J134" s="85">
        <v>4</v>
      </c>
      <c r="K134" s="18">
        <f t="shared" ref="K134:K165" si="31">SUM(J134/C134)</f>
        <v>4.8426150121065375E-4</v>
      </c>
      <c r="L134" s="19">
        <f t="shared" ref="L134:L165" si="32">SUM((K134-$K$2)/$K$3)*100</f>
        <v>2.4992395390998574</v>
      </c>
      <c r="M134" s="20">
        <v>2.7769230769230768</v>
      </c>
      <c r="N134" s="17">
        <f t="shared" ref="N134:N165" si="33">SUM((M134-$M$2)/$M$3)*100</f>
        <v>10.714285714285705</v>
      </c>
      <c r="O134" s="73">
        <f t="shared" ref="O134:O165" si="34">SUM(E134+G134+I134+L134+N134)</f>
        <v>216.89610683767074</v>
      </c>
    </row>
    <row r="135" spans="1:15" ht="16.5" customHeight="1" x14ac:dyDescent="0.2">
      <c r="A135" s="23">
        <v>130</v>
      </c>
      <c r="B135" s="23" t="s">
        <v>83</v>
      </c>
      <c r="C135" s="71">
        <v>7255</v>
      </c>
      <c r="D135" s="71">
        <v>55752</v>
      </c>
      <c r="E135" s="17">
        <f t="shared" si="28"/>
        <v>60.290384594959164</v>
      </c>
      <c r="F135" s="72">
        <v>67791.929999999993</v>
      </c>
      <c r="G135" s="17">
        <f t="shared" si="29"/>
        <v>90.263926466897402</v>
      </c>
      <c r="H135" s="72">
        <v>24.804640986351252</v>
      </c>
      <c r="I135" s="17">
        <f t="shared" si="30"/>
        <v>52.039555370927772</v>
      </c>
      <c r="J135" s="85">
        <v>2</v>
      </c>
      <c r="K135" s="18">
        <f t="shared" si="31"/>
        <v>2.7567195037904891E-4</v>
      </c>
      <c r="L135" s="19">
        <f t="shared" si="32"/>
        <v>1.422723541899712</v>
      </c>
      <c r="M135" s="20">
        <v>2.8230769230769233</v>
      </c>
      <c r="N135" s="17">
        <f t="shared" si="33"/>
        <v>11.785714285714283</v>
      </c>
      <c r="O135" s="73">
        <f t="shared" si="34"/>
        <v>215.80230426039833</v>
      </c>
    </row>
    <row r="136" spans="1:15" ht="16.5" customHeight="1" x14ac:dyDescent="0.2">
      <c r="A136" s="23">
        <v>131</v>
      </c>
      <c r="B136" s="23" t="s">
        <v>117</v>
      </c>
      <c r="C136" s="71">
        <v>2279</v>
      </c>
      <c r="D136" s="71">
        <v>48291</v>
      </c>
      <c r="E136" s="17">
        <f t="shared" si="28"/>
        <v>68.214888848764218</v>
      </c>
      <c r="F136" s="72">
        <v>80692.22</v>
      </c>
      <c r="G136" s="17">
        <f t="shared" si="29"/>
        <v>88.12952426220545</v>
      </c>
      <c r="H136" s="72">
        <v>19.882633687960908</v>
      </c>
      <c r="I136" s="17">
        <f t="shared" si="30"/>
        <v>37.232904227642024</v>
      </c>
      <c r="J136" s="85">
        <v>3</v>
      </c>
      <c r="K136" s="18">
        <f t="shared" si="31"/>
        <v>1.3163668275559457E-3</v>
      </c>
      <c r="L136" s="19">
        <f t="shared" si="32"/>
        <v>6.7936765882946988</v>
      </c>
      <c r="M136" s="20">
        <v>2.9538461538461536</v>
      </c>
      <c r="N136" s="17">
        <f t="shared" si="33"/>
        <v>14.821428571428557</v>
      </c>
      <c r="O136" s="73">
        <f t="shared" si="34"/>
        <v>215.19242249833493</v>
      </c>
    </row>
    <row r="137" spans="1:15" ht="16.5" customHeight="1" x14ac:dyDescent="0.2">
      <c r="A137" s="23">
        <v>132</v>
      </c>
      <c r="B137" s="23" t="s">
        <v>151</v>
      </c>
      <c r="C137" s="71">
        <v>129113</v>
      </c>
      <c r="D137" s="71">
        <v>49443</v>
      </c>
      <c r="E137" s="17">
        <f t="shared" si="28"/>
        <v>66.991322450106736</v>
      </c>
      <c r="F137" s="72">
        <v>112040</v>
      </c>
      <c r="G137" s="17">
        <f t="shared" si="29"/>
        <v>82.942914446131681</v>
      </c>
      <c r="H137" s="72">
        <v>15.353513637379777</v>
      </c>
      <c r="I137" s="17">
        <f t="shared" si="30"/>
        <v>23.608157958584957</v>
      </c>
      <c r="J137" s="85">
        <v>348</v>
      </c>
      <c r="K137" s="18">
        <f t="shared" si="31"/>
        <v>2.6953134076351721E-3</v>
      </c>
      <c r="L137" s="19">
        <f t="shared" si="32"/>
        <v>13.910322876766395</v>
      </c>
      <c r="M137" s="20">
        <v>3.4461538461538455</v>
      </c>
      <c r="N137" s="17">
        <f t="shared" si="33"/>
        <v>26.249999999999972</v>
      </c>
      <c r="O137" s="73">
        <f t="shared" si="34"/>
        <v>213.70271773158976</v>
      </c>
    </row>
    <row r="138" spans="1:15" ht="16.5" customHeight="1" x14ac:dyDescent="0.2">
      <c r="A138" s="23">
        <v>133</v>
      </c>
      <c r="B138" s="23" t="s">
        <v>71</v>
      </c>
      <c r="C138" s="71">
        <v>10287</v>
      </c>
      <c r="D138" s="71">
        <v>49098</v>
      </c>
      <c r="E138" s="17">
        <f t="shared" si="28"/>
        <v>67.35775509553801</v>
      </c>
      <c r="F138" s="72">
        <v>68195.03</v>
      </c>
      <c r="G138" s="17">
        <f t="shared" si="29"/>
        <v>90.197232033771371</v>
      </c>
      <c r="H138" s="72">
        <v>20.542610982602675</v>
      </c>
      <c r="I138" s="17">
        <f t="shared" si="30"/>
        <v>39.218283966401437</v>
      </c>
      <c r="J138" s="85">
        <v>5</v>
      </c>
      <c r="K138" s="18">
        <f t="shared" si="31"/>
        <v>4.8605035481675901E-4</v>
      </c>
      <c r="L138" s="19">
        <f t="shared" si="32"/>
        <v>2.5084716867119692</v>
      </c>
      <c r="M138" s="20">
        <v>2.9307692307692301</v>
      </c>
      <c r="N138" s="17">
        <f t="shared" si="33"/>
        <v>14.285714285714263</v>
      </c>
      <c r="O138" s="73">
        <f t="shared" si="34"/>
        <v>213.56745706813706</v>
      </c>
    </row>
    <row r="139" spans="1:15" ht="16.5" customHeight="1" x14ac:dyDescent="0.2">
      <c r="A139" s="23">
        <v>134</v>
      </c>
      <c r="B139" s="23" t="s">
        <v>73</v>
      </c>
      <c r="C139" s="71">
        <v>4255</v>
      </c>
      <c r="D139" s="71">
        <v>43323</v>
      </c>
      <c r="E139" s="17">
        <f t="shared" si="28"/>
        <v>73.491518942974579</v>
      </c>
      <c r="F139" s="72">
        <v>59162.83</v>
      </c>
      <c r="G139" s="17">
        <f t="shared" si="29"/>
        <v>91.691643988325779</v>
      </c>
      <c r="H139" s="72">
        <v>17.199720957937139</v>
      </c>
      <c r="I139" s="17">
        <f t="shared" si="30"/>
        <v>29.162019640710657</v>
      </c>
      <c r="J139" s="85">
        <v>2</v>
      </c>
      <c r="K139" s="18">
        <f t="shared" si="31"/>
        <v>4.7003525264394829E-4</v>
      </c>
      <c r="L139" s="19">
        <f t="shared" si="32"/>
        <v>2.4258188710886985</v>
      </c>
      <c r="M139" s="20">
        <v>2.9384615384615387</v>
      </c>
      <c r="N139" s="17">
        <f t="shared" si="33"/>
        <v>14.464285714285714</v>
      </c>
      <c r="O139" s="73">
        <f t="shared" si="34"/>
        <v>211.23528715738544</v>
      </c>
    </row>
    <row r="140" spans="1:15" ht="16.5" customHeight="1" x14ac:dyDescent="0.2">
      <c r="A140" s="23">
        <v>135</v>
      </c>
      <c r="B140" s="23" t="s">
        <v>123</v>
      </c>
      <c r="C140" s="71">
        <v>1632</v>
      </c>
      <c r="D140" s="71">
        <v>47128</v>
      </c>
      <c r="E140" s="17">
        <f t="shared" si="28"/>
        <v>69.450138607131095</v>
      </c>
      <c r="F140" s="72">
        <v>94951.9</v>
      </c>
      <c r="G140" s="17">
        <f t="shared" si="29"/>
        <v>85.770205794930547</v>
      </c>
      <c r="H140" s="72">
        <v>17.635587837937319</v>
      </c>
      <c r="I140" s="17">
        <f t="shared" si="30"/>
        <v>30.473218191591645</v>
      </c>
      <c r="J140" s="85">
        <v>1</v>
      </c>
      <c r="K140" s="18">
        <f t="shared" si="31"/>
        <v>6.1274509803921568E-4</v>
      </c>
      <c r="L140" s="19">
        <f t="shared" si="32"/>
        <v>3.1623343432850524</v>
      </c>
      <c r="M140" s="20">
        <v>3.2615384615384615</v>
      </c>
      <c r="N140" s="17">
        <f t="shared" si="33"/>
        <v>21.964285714285705</v>
      </c>
      <c r="O140" s="73">
        <f t="shared" si="34"/>
        <v>210.82018265122403</v>
      </c>
    </row>
    <row r="141" spans="1:15" ht="16.5" customHeight="1" x14ac:dyDescent="0.2">
      <c r="A141" s="23">
        <v>136</v>
      </c>
      <c r="B141" s="23" t="s">
        <v>146</v>
      </c>
      <c r="C141" s="71">
        <v>24407</v>
      </c>
      <c r="D141" s="71">
        <v>54177</v>
      </c>
      <c r="E141" s="17">
        <f t="shared" si="28"/>
        <v>61.963229280623679</v>
      </c>
      <c r="F141" s="72">
        <v>71024.23</v>
      </c>
      <c r="G141" s="17">
        <f t="shared" si="29"/>
        <v>89.729130098271128</v>
      </c>
      <c r="H141" s="72">
        <v>23.744053141839363</v>
      </c>
      <c r="I141" s="17">
        <f t="shared" si="30"/>
        <v>48.849037098914529</v>
      </c>
      <c r="J141" s="85">
        <v>9</v>
      </c>
      <c r="K141" s="18">
        <f t="shared" si="31"/>
        <v>3.687466710369976E-4</v>
      </c>
      <c r="L141" s="19">
        <f t="shared" si="32"/>
        <v>1.9030756272450877</v>
      </c>
      <c r="M141" s="20">
        <v>2.6538461538461537</v>
      </c>
      <c r="N141" s="17">
        <f t="shared" si="33"/>
        <v>7.8571428571428488</v>
      </c>
      <c r="O141" s="73">
        <f t="shared" si="34"/>
        <v>210.30161496219731</v>
      </c>
    </row>
    <row r="142" spans="1:15" ht="16.5" customHeight="1" x14ac:dyDescent="0.2">
      <c r="A142" s="23">
        <v>137</v>
      </c>
      <c r="B142" s="23" t="s">
        <v>94</v>
      </c>
      <c r="C142" s="71">
        <v>34584</v>
      </c>
      <c r="D142" s="71">
        <v>58216</v>
      </c>
      <c r="E142" s="17">
        <f t="shared" si="28"/>
        <v>57.67331202005289</v>
      </c>
      <c r="F142" s="72">
        <v>89063.32</v>
      </c>
      <c r="G142" s="17">
        <f t="shared" si="29"/>
        <v>86.744493825238777</v>
      </c>
      <c r="H142" s="72">
        <v>23.893960916567941</v>
      </c>
      <c r="I142" s="17">
        <f t="shared" si="30"/>
        <v>49.299997853238928</v>
      </c>
      <c r="J142" s="85">
        <v>31</v>
      </c>
      <c r="K142" s="18">
        <f t="shared" si="31"/>
        <v>8.9636826278047656E-4</v>
      </c>
      <c r="L142" s="19">
        <f t="shared" si="32"/>
        <v>4.6260935431262258</v>
      </c>
      <c r="M142" s="20">
        <v>2.7692307692307692</v>
      </c>
      <c r="N142" s="17">
        <f t="shared" si="33"/>
        <v>10.535714285714278</v>
      </c>
      <c r="O142" s="73">
        <f t="shared" si="34"/>
        <v>208.87961152737108</v>
      </c>
    </row>
    <row r="143" spans="1:15" ht="16.5" customHeight="1" x14ac:dyDescent="0.2">
      <c r="A143" s="23">
        <v>138</v>
      </c>
      <c r="B143" s="23" t="s">
        <v>70</v>
      </c>
      <c r="C143" s="71">
        <v>1177</v>
      </c>
      <c r="D143" s="71">
        <v>44684</v>
      </c>
      <c r="E143" s="17">
        <f t="shared" si="28"/>
        <v>72.045968709838448</v>
      </c>
      <c r="F143" s="72">
        <v>76629.36</v>
      </c>
      <c r="G143" s="17">
        <f t="shared" si="29"/>
        <v>88.801739952035263</v>
      </c>
      <c r="H143" s="72">
        <v>18.139824332194394</v>
      </c>
      <c r="I143" s="17">
        <f t="shared" si="30"/>
        <v>31.990089949709422</v>
      </c>
      <c r="J143" s="85">
        <v>2</v>
      </c>
      <c r="K143" s="18">
        <f t="shared" si="31"/>
        <v>1.6992353440951572E-3</v>
      </c>
      <c r="L143" s="19">
        <f t="shared" si="32"/>
        <v>8.7696340666800445</v>
      </c>
      <c r="M143" s="20">
        <v>2.5461538461538464</v>
      </c>
      <c r="N143" s="17">
        <f t="shared" si="33"/>
        <v>5.3571428571428577</v>
      </c>
      <c r="O143" s="73">
        <f t="shared" si="34"/>
        <v>206.96457553540603</v>
      </c>
    </row>
    <row r="144" spans="1:15" ht="16.5" customHeight="1" x14ac:dyDescent="0.2">
      <c r="A144" s="23">
        <v>139</v>
      </c>
      <c r="B144" s="23" t="s">
        <v>152</v>
      </c>
      <c r="C144" s="71">
        <v>18647</v>
      </c>
      <c r="D144" s="71">
        <v>47422</v>
      </c>
      <c r="E144" s="17">
        <f t="shared" si="28"/>
        <v>69.137874265807056</v>
      </c>
      <c r="F144" s="72">
        <v>90962.07</v>
      </c>
      <c r="G144" s="17">
        <f t="shared" si="29"/>
        <v>86.430338392596653</v>
      </c>
      <c r="H144" s="72">
        <v>14.608639631637283</v>
      </c>
      <c r="I144" s="17">
        <f t="shared" si="30"/>
        <v>21.367387297326935</v>
      </c>
      <c r="J144" s="85">
        <v>37.5</v>
      </c>
      <c r="K144" s="18">
        <f t="shared" si="31"/>
        <v>2.0110473534616828E-3</v>
      </c>
      <c r="L144" s="19">
        <f t="shared" si="32"/>
        <v>10.378873910497411</v>
      </c>
      <c r="M144" s="20">
        <v>3.1384615384615389</v>
      </c>
      <c r="N144" s="17">
        <f t="shared" si="33"/>
        <v>19.107142857142858</v>
      </c>
      <c r="O144" s="73">
        <f t="shared" si="34"/>
        <v>206.4216167233709</v>
      </c>
    </row>
    <row r="145" spans="1:16" ht="16.5" customHeight="1" x14ac:dyDescent="0.2">
      <c r="A145" s="23">
        <v>140</v>
      </c>
      <c r="B145" s="23" t="s">
        <v>105</v>
      </c>
      <c r="C145" s="71">
        <v>6419</v>
      </c>
      <c r="D145" s="71">
        <v>47236</v>
      </c>
      <c r="E145" s="17">
        <f t="shared" si="28"/>
        <v>69.335429257256962</v>
      </c>
      <c r="F145" s="72">
        <v>66625.36</v>
      </c>
      <c r="G145" s="17">
        <f t="shared" si="29"/>
        <v>90.456939924728772</v>
      </c>
      <c r="H145" s="72">
        <v>18.413587261303125</v>
      </c>
      <c r="I145" s="17">
        <f t="shared" si="30"/>
        <v>32.813638543106002</v>
      </c>
      <c r="J145" s="85">
        <v>2</v>
      </c>
      <c r="K145" s="18">
        <f t="shared" si="31"/>
        <v>3.1157501168406292E-4</v>
      </c>
      <c r="L145" s="19">
        <f t="shared" si="32"/>
        <v>1.6080167154513805</v>
      </c>
      <c r="M145" s="20">
        <v>2.4769230769230766</v>
      </c>
      <c r="N145" s="17">
        <f t="shared" si="33"/>
        <v>3.7499999999999858</v>
      </c>
      <c r="O145" s="73">
        <f t="shared" si="34"/>
        <v>197.96402444054314</v>
      </c>
      <c r="P145" s="45"/>
    </row>
    <row r="146" spans="1:16" ht="16.5" customHeight="1" x14ac:dyDescent="0.2">
      <c r="A146" s="23">
        <v>141</v>
      </c>
      <c r="B146" s="23" t="s">
        <v>129</v>
      </c>
      <c r="C146" s="71">
        <v>7469</v>
      </c>
      <c r="D146" s="71">
        <v>49018</v>
      </c>
      <c r="E146" s="17">
        <f t="shared" si="28"/>
        <v>67.442724984333665</v>
      </c>
      <c r="F146" s="72">
        <v>131649.54999999999</v>
      </c>
      <c r="G146" s="17">
        <f t="shared" si="29"/>
        <v>79.69843957362751</v>
      </c>
      <c r="H146" s="72">
        <v>14.761881623637617</v>
      </c>
      <c r="I146" s="17">
        <f t="shared" si="30"/>
        <v>21.828378226128116</v>
      </c>
      <c r="J146" s="85">
        <v>3</v>
      </c>
      <c r="K146" s="18">
        <f t="shared" si="31"/>
        <v>4.0166019547462848E-4</v>
      </c>
      <c r="L146" s="19">
        <f t="shared" si="32"/>
        <v>2.0729400113433685</v>
      </c>
      <c r="M146" s="20">
        <v>3.407692307692308</v>
      </c>
      <c r="N146" s="17">
        <f t="shared" si="33"/>
        <v>25.357142857142854</v>
      </c>
      <c r="O146" s="73">
        <f t="shared" si="34"/>
        <v>196.39962565257554</v>
      </c>
    </row>
    <row r="147" spans="1:16" ht="16.5" customHeight="1" x14ac:dyDescent="0.2">
      <c r="A147" s="23">
        <v>142</v>
      </c>
      <c r="B147" s="23" t="s">
        <v>92</v>
      </c>
      <c r="C147" s="71">
        <v>25524</v>
      </c>
      <c r="D147" s="71">
        <v>53899</v>
      </c>
      <c r="E147" s="17">
        <f t="shared" si="28"/>
        <v>62.258499644188589</v>
      </c>
      <c r="F147" s="72">
        <v>100024.52</v>
      </c>
      <c r="G147" s="17">
        <f t="shared" si="29"/>
        <v>84.930921460116025</v>
      </c>
      <c r="H147" s="72">
        <v>17.352140914688203</v>
      </c>
      <c r="I147" s="17">
        <f t="shared" si="30"/>
        <v>29.620537678184061</v>
      </c>
      <c r="J147" s="85">
        <v>17</v>
      </c>
      <c r="K147" s="18">
        <f t="shared" si="31"/>
        <v>6.6603980567309204E-4</v>
      </c>
      <c r="L147" s="19">
        <f t="shared" si="32"/>
        <v>3.4373845800070719</v>
      </c>
      <c r="M147" s="20">
        <v>2.9923076923076928</v>
      </c>
      <c r="N147" s="17">
        <f t="shared" si="33"/>
        <v>15.714285714285717</v>
      </c>
      <c r="O147" s="73">
        <f t="shared" si="34"/>
        <v>195.96162907678146</v>
      </c>
    </row>
    <row r="148" spans="1:16" ht="16.5" customHeight="1" x14ac:dyDescent="0.2">
      <c r="A148" s="23">
        <v>143</v>
      </c>
      <c r="B148" s="23" t="s">
        <v>95</v>
      </c>
      <c r="C148" s="71">
        <v>2891</v>
      </c>
      <c r="D148" s="71">
        <v>38776</v>
      </c>
      <c r="E148" s="17">
        <f t="shared" si="28"/>
        <v>78.320994997397804</v>
      </c>
      <c r="F148" s="72">
        <v>89155.69</v>
      </c>
      <c r="G148" s="17">
        <f t="shared" si="29"/>
        <v>86.729210856278598</v>
      </c>
      <c r="H148" s="72">
        <v>13.193827595411561</v>
      </c>
      <c r="I148" s="17">
        <f t="shared" si="30"/>
        <v>17.111272467800596</v>
      </c>
      <c r="J148" s="85">
        <v>1</v>
      </c>
      <c r="K148" s="18">
        <f t="shared" si="31"/>
        <v>3.4590107229332413E-4</v>
      </c>
      <c r="L148" s="19">
        <f t="shared" si="32"/>
        <v>1.7851710993570413</v>
      </c>
      <c r="M148" s="20">
        <v>2.7769230769230768</v>
      </c>
      <c r="N148" s="17">
        <f t="shared" si="33"/>
        <v>10.714285714285705</v>
      </c>
      <c r="O148" s="73">
        <f t="shared" si="34"/>
        <v>194.66093513511973</v>
      </c>
    </row>
    <row r="149" spans="1:16" ht="16.5" customHeight="1" x14ac:dyDescent="0.2">
      <c r="A149" s="23">
        <v>144</v>
      </c>
      <c r="B149" s="23" t="s">
        <v>111</v>
      </c>
      <c r="C149" s="71">
        <v>18151</v>
      </c>
      <c r="D149" s="71">
        <v>52847</v>
      </c>
      <c r="E149" s="17">
        <f t="shared" si="28"/>
        <v>63.375853681851495</v>
      </c>
      <c r="F149" s="72">
        <v>108921.59</v>
      </c>
      <c r="G149" s="17">
        <f t="shared" si="29"/>
        <v>83.458867279682977</v>
      </c>
      <c r="H149" s="72">
        <v>18.078355304991902</v>
      </c>
      <c r="I149" s="17">
        <f t="shared" si="30"/>
        <v>31.805175465287167</v>
      </c>
      <c r="J149" s="85">
        <v>6.5</v>
      </c>
      <c r="K149" s="18">
        <f t="shared" si="31"/>
        <v>3.581069913503388E-4</v>
      </c>
      <c r="L149" s="19">
        <f t="shared" si="32"/>
        <v>1.8481649889024205</v>
      </c>
      <c r="M149" s="20">
        <v>2.9000000000000004</v>
      </c>
      <c r="N149" s="17">
        <f t="shared" si="33"/>
        <v>13.571428571428573</v>
      </c>
      <c r="O149" s="73">
        <f t="shared" si="34"/>
        <v>194.05948998715263</v>
      </c>
    </row>
    <row r="150" spans="1:16" ht="16.5" customHeight="1" x14ac:dyDescent="0.2">
      <c r="A150" s="23">
        <v>145</v>
      </c>
      <c r="B150" s="23" t="s">
        <v>104</v>
      </c>
      <c r="C150" s="71">
        <v>2819</v>
      </c>
      <c r="D150" s="71">
        <v>38010</v>
      </c>
      <c r="E150" s="17">
        <f t="shared" si="28"/>
        <v>79.134581682616215</v>
      </c>
      <c r="F150" s="72">
        <v>98889.52</v>
      </c>
      <c r="G150" s="17">
        <f t="shared" si="29"/>
        <v>85.118711540984393</v>
      </c>
      <c r="H150" s="72">
        <v>13.215678067883951</v>
      </c>
      <c r="I150" s="17">
        <f t="shared" si="30"/>
        <v>17.177004252335021</v>
      </c>
      <c r="J150" s="85">
        <v>1</v>
      </c>
      <c r="K150" s="18">
        <f t="shared" si="31"/>
        <v>3.5473572188719402E-4</v>
      </c>
      <c r="L150" s="19">
        <f t="shared" si="32"/>
        <v>1.8307661043778665</v>
      </c>
      <c r="M150" s="20">
        <v>2.7538461538461543</v>
      </c>
      <c r="N150" s="17">
        <f t="shared" si="33"/>
        <v>10.178571428571432</v>
      </c>
      <c r="O150" s="73">
        <f t="shared" si="34"/>
        <v>193.43963500888495</v>
      </c>
    </row>
    <row r="151" spans="1:16" ht="16.5" customHeight="1" x14ac:dyDescent="0.2">
      <c r="A151" s="23">
        <v>146</v>
      </c>
      <c r="B151" s="23" t="s">
        <v>99</v>
      </c>
      <c r="C151" s="71">
        <v>22277</v>
      </c>
      <c r="D151" s="71">
        <v>55566</v>
      </c>
      <c r="E151" s="17">
        <f t="shared" si="28"/>
        <v>60.48793958640907</v>
      </c>
      <c r="F151" s="72">
        <v>99282.45</v>
      </c>
      <c r="G151" s="17">
        <f t="shared" si="29"/>
        <v>85.053699773164468</v>
      </c>
      <c r="H151" s="72">
        <v>19.56340848317631</v>
      </c>
      <c r="I151" s="17">
        <f t="shared" si="30"/>
        <v>36.272593533885988</v>
      </c>
      <c r="J151" s="85">
        <v>8</v>
      </c>
      <c r="K151" s="18">
        <f t="shared" si="31"/>
        <v>3.5911478206221664E-4</v>
      </c>
      <c r="L151" s="19">
        <f t="shared" si="32"/>
        <v>1.853366125866573</v>
      </c>
      <c r="M151" s="20">
        <v>2.692307692307693</v>
      </c>
      <c r="N151" s="17">
        <f t="shared" si="33"/>
        <v>8.7500000000000089</v>
      </c>
      <c r="O151" s="73">
        <f t="shared" si="34"/>
        <v>192.4175990193261</v>
      </c>
    </row>
    <row r="152" spans="1:16" ht="16.5" customHeight="1" x14ac:dyDescent="0.2">
      <c r="A152" s="23">
        <v>147</v>
      </c>
      <c r="B152" s="23" t="s">
        <v>88</v>
      </c>
      <c r="C152" s="71">
        <v>7561</v>
      </c>
      <c r="D152" s="71">
        <v>60963</v>
      </c>
      <c r="E152" s="17">
        <f t="shared" si="28"/>
        <v>54.755658463531987</v>
      </c>
      <c r="F152" s="72">
        <v>136221.21</v>
      </c>
      <c r="G152" s="17">
        <f t="shared" si="29"/>
        <v>78.942040982347621</v>
      </c>
      <c r="H152" s="72">
        <v>21.658003416026787</v>
      </c>
      <c r="I152" s="17">
        <f t="shared" si="30"/>
        <v>42.573668395630634</v>
      </c>
      <c r="J152" s="85">
        <v>0.5</v>
      </c>
      <c r="K152" s="18">
        <f t="shared" si="31"/>
        <v>6.612881893929374E-5</v>
      </c>
      <c r="L152" s="19">
        <f t="shared" si="32"/>
        <v>0.3412861822669756</v>
      </c>
      <c r="M152" s="20">
        <v>2.9692307692307693</v>
      </c>
      <c r="N152" s="17">
        <f t="shared" si="33"/>
        <v>15.178571428571425</v>
      </c>
      <c r="O152" s="73">
        <f t="shared" si="34"/>
        <v>191.79122545234864</v>
      </c>
      <c r="P152" s="45"/>
    </row>
    <row r="153" spans="1:16" ht="16.5" customHeight="1" x14ac:dyDescent="0.2">
      <c r="A153" s="23">
        <v>148</v>
      </c>
      <c r="B153" s="23" t="s">
        <v>91</v>
      </c>
      <c r="C153" s="71">
        <v>61160</v>
      </c>
      <c r="D153" s="71">
        <v>60505</v>
      </c>
      <c r="E153" s="17">
        <f t="shared" si="28"/>
        <v>55.242111076887127</v>
      </c>
      <c r="F153" s="72">
        <v>135360.63</v>
      </c>
      <c r="G153" s="17">
        <f t="shared" si="29"/>
        <v>79.084427227099781</v>
      </c>
      <c r="H153" s="72">
        <v>17.641118696321101</v>
      </c>
      <c r="I153" s="17">
        <f t="shared" si="30"/>
        <v>30.489856421819045</v>
      </c>
      <c r="J153" s="85">
        <v>13.5</v>
      </c>
      <c r="K153" s="18">
        <f t="shared" si="31"/>
        <v>2.2073250490516679E-4</v>
      </c>
      <c r="L153" s="19">
        <f t="shared" si="32"/>
        <v>1.1391849288956226</v>
      </c>
      <c r="M153" s="20">
        <v>3.4153846153846157</v>
      </c>
      <c r="N153" s="17">
        <f t="shared" si="33"/>
        <v>25.535714285714285</v>
      </c>
      <c r="O153" s="73">
        <f t="shared" si="34"/>
        <v>191.49129394041586</v>
      </c>
    </row>
    <row r="154" spans="1:16" ht="16.5" customHeight="1" x14ac:dyDescent="0.2">
      <c r="A154" s="23">
        <v>149</v>
      </c>
      <c r="B154" s="23" t="s">
        <v>90</v>
      </c>
      <c r="C154" s="71">
        <v>6539</v>
      </c>
      <c r="D154" s="71">
        <v>51481</v>
      </c>
      <c r="E154" s="17">
        <f t="shared" si="28"/>
        <v>64.826714533037347</v>
      </c>
      <c r="F154" s="72">
        <v>103851.64</v>
      </c>
      <c r="G154" s="17">
        <f t="shared" si="29"/>
        <v>84.297709852809476</v>
      </c>
      <c r="H154" s="72">
        <v>15.194140724584532</v>
      </c>
      <c r="I154" s="17">
        <f t="shared" si="30"/>
        <v>23.128723659042123</v>
      </c>
      <c r="J154" s="85">
        <v>1.5</v>
      </c>
      <c r="K154" s="18">
        <f t="shared" si="31"/>
        <v>2.2939287352806239E-4</v>
      </c>
      <c r="L154" s="19">
        <f t="shared" si="32"/>
        <v>1.1838804820862223</v>
      </c>
      <c r="M154" s="20">
        <v>3.0923076923076924</v>
      </c>
      <c r="N154" s="17">
        <f t="shared" si="33"/>
        <v>18.035714285714281</v>
      </c>
      <c r="O154" s="73">
        <f t="shared" si="34"/>
        <v>191.47274281268943</v>
      </c>
    </row>
    <row r="155" spans="1:16" ht="16.5" customHeight="1" x14ac:dyDescent="0.2">
      <c r="A155" s="23">
        <v>150</v>
      </c>
      <c r="B155" s="23" t="s">
        <v>130</v>
      </c>
      <c r="C155" s="71">
        <v>10093</v>
      </c>
      <c r="D155" s="71">
        <v>45791</v>
      </c>
      <c r="E155" s="17">
        <f t="shared" si="28"/>
        <v>70.870197873628527</v>
      </c>
      <c r="F155" s="72">
        <v>132418.57999999999</v>
      </c>
      <c r="G155" s="17">
        <f t="shared" si="29"/>
        <v>79.571200625706624</v>
      </c>
      <c r="H155" s="72">
        <v>12.928914536183909</v>
      </c>
      <c r="I155" s="17">
        <f t="shared" si="30"/>
        <v>16.314346536267092</v>
      </c>
      <c r="J155" s="85">
        <v>5</v>
      </c>
      <c r="K155" s="18">
        <f t="shared" si="31"/>
        <v>4.9539284652729617E-4</v>
      </c>
      <c r="L155" s="19">
        <f t="shared" si="32"/>
        <v>2.5566876291693283</v>
      </c>
      <c r="M155" s="20">
        <v>3.2307692307692308</v>
      </c>
      <c r="N155" s="17">
        <f t="shared" si="33"/>
        <v>21.249999999999993</v>
      </c>
      <c r="O155" s="73">
        <f t="shared" si="34"/>
        <v>190.56243266477156</v>
      </c>
    </row>
    <row r="156" spans="1:16" ht="16.5" customHeight="1" x14ac:dyDescent="0.2">
      <c r="A156" s="23">
        <v>151</v>
      </c>
      <c r="B156" s="23" t="s">
        <v>162</v>
      </c>
      <c r="C156" s="71">
        <v>6933</v>
      </c>
      <c r="D156" s="71">
        <v>57737</v>
      </c>
      <c r="E156" s="17">
        <f t="shared" si="28"/>
        <v>58.1820692292169</v>
      </c>
      <c r="F156" s="72">
        <v>133028.72</v>
      </c>
      <c r="G156" s="17">
        <f t="shared" si="29"/>
        <v>79.470250634569155</v>
      </c>
      <c r="H156" s="72">
        <v>15.024203050316599</v>
      </c>
      <c r="I156" s="17">
        <f t="shared" si="30"/>
        <v>22.617507867101001</v>
      </c>
      <c r="J156" s="85">
        <v>3</v>
      </c>
      <c r="K156" s="18">
        <f t="shared" si="31"/>
        <v>4.3271311120726956E-4</v>
      </c>
      <c r="L156" s="19">
        <f t="shared" si="32"/>
        <v>2.2332019248122914</v>
      </c>
      <c r="M156" s="20">
        <v>3.3923076923076922</v>
      </c>
      <c r="N156" s="17">
        <f t="shared" si="33"/>
        <v>24.999999999999989</v>
      </c>
      <c r="O156" s="73">
        <f t="shared" si="34"/>
        <v>187.50302965569935</v>
      </c>
    </row>
    <row r="157" spans="1:16" ht="16.5" customHeight="1" x14ac:dyDescent="0.2">
      <c r="A157" s="23">
        <v>152</v>
      </c>
      <c r="B157" s="23" t="s">
        <v>57</v>
      </c>
      <c r="C157" s="71">
        <v>18364</v>
      </c>
      <c r="D157" s="71">
        <v>67430</v>
      </c>
      <c r="E157" s="17">
        <f t="shared" si="28"/>
        <v>47.886905078012973</v>
      </c>
      <c r="F157" s="72">
        <v>120339.89</v>
      </c>
      <c r="G157" s="17">
        <f t="shared" si="29"/>
        <v>81.569665975384083</v>
      </c>
      <c r="H157" s="72">
        <v>20.865249097948272</v>
      </c>
      <c r="I157" s="17">
        <f t="shared" si="30"/>
        <v>40.188861564084341</v>
      </c>
      <c r="J157" s="85">
        <v>1.5</v>
      </c>
      <c r="K157" s="18">
        <f t="shared" si="31"/>
        <v>8.1681550860379006E-5</v>
      </c>
      <c r="L157" s="19">
        <f t="shared" si="32"/>
        <v>0.42155273754965195</v>
      </c>
      <c r="M157" s="20">
        <v>2.7230769230769236</v>
      </c>
      <c r="N157" s="17">
        <f t="shared" si="33"/>
        <v>9.4642857142857206</v>
      </c>
      <c r="O157" s="73">
        <f t="shared" si="34"/>
        <v>179.53127106931677</v>
      </c>
    </row>
    <row r="158" spans="1:16" ht="16.5" customHeight="1" x14ac:dyDescent="0.2">
      <c r="A158" s="23">
        <v>153</v>
      </c>
      <c r="B158" s="23" t="s">
        <v>136</v>
      </c>
      <c r="C158" s="71">
        <v>9216</v>
      </c>
      <c r="D158" s="71">
        <v>63762</v>
      </c>
      <c r="E158" s="17">
        <f t="shared" si="28"/>
        <v>51.782774479293906</v>
      </c>
      <c r="F158" s="72">
        <v>150562.56</v>
      </c>
      <c r="G158" s="17">
        <f t="shared" si="29"/>
        <v>76.56920990194098</v>
      </c>
      <c r="H158" s="72">
        <v>18.863978773232052</v>
      </c>
      <c r="I158" s="17">
        <f t="shared" si="30"/>
        <v>34.168530884937667</v>
      </c>
      <c r="J158" s="85">
        <v>1</v>
      </c>
      <c r="K158" s="18">
        <f t="shared" si="31"/>
        <v>1.0850694444444444E-4</v>
      </c>
      <c r="L158" s="19">
        <f t="shared" si="32"/>
        <v>0.55999670662339474</v>
      </c>
      <c r="M158" s="20">
        <v>2.9999999999999996</v>
      </c>
      <c r="N158" s="17">
        <f t="shared" si="33"/>
        <v>15.892857142857125</v>
      </c>
      <c r="O158" s="73">
        <f t="shared" si="34"/>
        <v>178.9733691156531</v>
      </c>
    </row>
    <row r="159" spans="1:16" ht="16.5" customHeight="1" x14ac:dyDescent="0.2">
      <c r="A159" s="23">
        <v>154</v>
      </c>
      <c r="B159" s="23" t="s">
        <v>110</v>
      </c>
      <c r="C159" s="71">
        <v>2355</v>
      </c>
      <c r="D159" s="71">
        <v>57180</v>
      </c>
      <c r="E159" s="17">
        <f t="shared" si="28"/>
        <v>58.773672079956668</v>
      </c>
      <c r="F159" s="72">
        <v>149998.93</v>
      </c>
      <c r="G159" s="17">
        <f t="shared" si="29"/>
        <v>76.66246463610824</v>
      </c>
      <c r="H159" s="72">
        <v>13.62705863839302</v>
      </c>
      <c r="I159" s="17">
        <f t="shared" si="30"/>
        <v>18.414541749820174</v>
      </c>
      <c r="J159" s="85">
        <v>0</v>
      </c>
      <c r="K159" s="18">
        <f t="shared" si="31"/>
        <v>0</v>
      </c>
      <c r="L159" s="19">
        <f t="shared" si="32"/>
        <v>0</v>
      </c>
      <c r="M159" s="20">
        <v>3.0307692307692307</v>
      </c>
      <c r="N159" s="17">
        <f t="shared" si="33"/>
        <v>16.607142857142847</v>
      </c>
      <c r="O159" s="73">
        <f t="shared" si="34"/>
        <v>170.45782132302793</v>
      </c>
      <c r="P159" s="45"/>
    </row>
    <row r="160" spans="1:16" ht="16.5" customHeight="1" x14ac:dyDescent="0.2">
      <c r="A160" s="23">
        <v>155</v>
      </c>
      <c r="B160" s="23" t="s">
        <v>158</v>
      </c>
      <c r="C160" s="71">
        <v>1408</v>
      </c>
      <c r="D160" s="71">
        <v>52380</v>
      </c>
      <c r="E160" s="17">
        <f t="shared" si="28"/>
        <v>63.871865407696149</v>
      </c>
      <c r="F160" s="72">
        <v>172633.86</v>
      </c>
      <c r="G160" s="17">
        <f t="shared" si="29"/>
        <v>72.917429098531343</v>
      </c>
      <c r="H160" s="72">
        <v>9.7750645595799721</v>
      </c>
      <c r="I160" s="17">
        <f t="shared" si="30"/>
        <v>6.8267628065342754</v>
      </c>
      <c r="J160" s="85">
        <v>1</v>
      </c>
      <c r="K160" s="18">
        <f t="shared" si="31"/>
        <v>7.1022727272727275E-4</v>
      </c>
      <c r="L160" s="19">
        <f t="shared" si="32"/>
        <v>3.6654329888076744</v>
      </c>
      <c r="M160" s="20">
        <v>2.8538461538461535</v>
      </c>
      <c r="N160" s="17">
        <f t="shared" si="33"/>
        <v>12.499999999999984</v>
      </c>
      <c r="O160" s="73">
        <f t="shared" si="34"/>
        <v>159.78149030156942</v>
      </c>
    </row>
    <row r="161" spans="1:17" ht="16.5" customHeight="1" x14ac:dyDescent="0.2">
      <c r="A161" s="23">
        <v>156</v>
      </c>
      <c r="B161" s="23" t="s">
        <v>77</v>
      </c>
      <c r="C161" s="71">
        <v>1380</v>
      </c>
      <c r="D161" s="71">
        <v>48926</v>
      </c>
      <c r="E161" s="17">
        <f t="shared" si="28"/>
        <v>67.540440356448684</v>
      </c>
      <c r="F161" s="72">
        <v>168743.76</v>
      </c>
      <c r="G161" s="17">
        <f t="shared" si="29"/>
        <v>73.561060987153382</v>
      </c>
      <c r="H161" s="72">
        <v>11.562260994236601</v>
      </c>
      <c r="I161" s="17">
        <f t="shared" si="30"/>
        <v>12.203104719139493</v>
      </c>
      <c r="J161" s="85">
        <v>0.5</v>
      </c>
      <c r="K161" s="18">
        <f t="shared" si="31"/>
        <v>3.6231884057971015E-4</v>
      </c>
      <c r="L161" s="19">
        <f t="shared" si="32"/>
        <v>1.8699020464642051</v>
      </c>
      <c r="M161" s="20">
        <v>2.4230769230769229</v>
      </c>
      <c r="N161" s="17">
        <f t="shared" si="33"/>
        <v>2.4999999999999907</v>
      </c>
      <c r="O161" s="73">
        <f t="shared" si="34"/>
        <v>157.67450810920579</v>
      </c>
    </row>
    <row r="162" spans="1:17" ht="16.5" customHeight="1" x14ac:dyDescent="0.2">
      <c r="A162" s="23">
        <v>157</v>
      </c>
      <c r="B162" s="23" t="s">
        <v>137</v>
      </c>
      <c r="C162" s="71">
        <v>25063</v>
      </c>
      <c r="D162" s="71">
        <v>77230</v>
      </c>
      <c r="E162" s="17">
        <f t="shared" si="28"/>
        <v>37.478093700544868</v>
      </c>
      <c r="F162" s="72">
        <v>196582.55</v>
      </c>
      <c r="G162" s="17">
        <f t="shared" si="29"/>
        <v>68.95502695598384</v>
      </c>
      <c r="H162" s="72">
        <v>17.507223130195584</v>
      </c>
      <c r="I162" s="17">
        <f t="shared" si="30"/>
        <v>30.087064467832786</v>
      </c>
      <c r="J162" s="85">
        <v>1.5</v>
      </c>
      <c r="K162" s="18">
        <f t="shared" si="31"/>
        <v>5.9849180066233092E-5</v>
      </c>
      <c r="L162" s="19">
        <f t="shared" si="32"/>
        <v>0.30887740782674894</v>
      </c>
      <c r="M162" s="20">
        <v>3.1769230769230772</v>
      </c>
      <c r="N162" s="17">
        <f t="shared" si="33"/>
        <v>20</v>
      </c>
      <c r="O162" s="73">
        <f t="shared" si="34"/>
        <v>156.82906253218823</v>
      </c>
    </row>
    <row r="163" spans="1:17" ht="16.5" customHeight="1" x14ac:dyDescent="0.2">
      <c r="A163" s="23">
        <v>158</v>
      </c>
      <c r="B163" s="23" t="s">
        <v>145</v>
      </c>
      <c r="C163" s="71">
        <v>3641</v>
      </c>
      <c r="D163" s="71">
        <v>69917</v>
      </c>
      <c r="E163" s="17">
        <f t="shared" si="28"/>
        <v>45.245403660077969</v>
      </c>
      <c r="F163" s="72">
        <v>172385.92000000001</v>
      </c>
      <c r="G163" s="17">
        <f t="shared" si="29"/>
        <v>72.958451717606664</v>
      </c>
      <c r="H163" s="72">
        <v>13.657982649706225</v>
      </c>
      <c r="I163" s="17">
        <f t="shared" si="30"/>
        <v>18.507569049396793</v>
      </c>
      <c r="J163" s="85">
        <v>1</v>
      </c>
      <c r="K163" s="18">
        <f t="shared" si="31"/>
        <v>2.7464982147761604E-4</v>
      </c>
      <c r="L163" s="19">
        <f t="shared" si="32"/>
        <v>1.4174484065479829</v>
      </c>
      <c r="M163" s="20">
        <v>3</v>
      </c>
      <c r="N163" s="17">
        <f t="shared" si="33"/>
        <v>15.892857142857137</v>
      </c>
      <c r="O163" s="73">
        <f t="shared" si="34"/>
        <v>154.02172997648654</v>
      </c>
    </row>
    <row r="164" spans="1:17" ht="16.5" customHeight="1" x14ac:dyDescent="0.2">
      <c r="A164" s="23">
        <v>159</v>
      </c>
      <c r="B164" s="23" t="s">
        <v>66</v>
      </c>
      <c r="C164" s="71">
        <v>1648</v>
      </c>
      <c r="D164" s="71">
        <v>66977</v>
      </c>
      <c r="E164" s="17">
        <f t="shared" si="28"/>
        <v>48.368047073318387</v>
      </c>
      <c r="F164" s="72">
        <v>197938.77</v>
      </c>
      <c r="G164" s="17">
        <f t="shared" si="29"/>
        <v>68.730635181996803</v>
      </c>
      <c r="H164" s="72">
        <v>11.72440225156995</v>
      </c>
      <c r="I164" s="17">
        <f t="shared" si="30"/>
        <v>12.690866903899714</v>
      </c>
      <c r="J164" s="85">
        <v>0</v>
      </c>
      <c r="K164" s="18">
        <f t="shared" si="31"/>
        <v>0</v>
      </c>
      <c r="L164" s="19">
        <f t="shared" si="32"/>
        <v>0</v>
      </c>
      <c r="M164" s="20">
        <v>3.16923076923077</v>
      </c>
      <c r="N164" s="17">
        <f t="shared" si="33"/>
        <v>19.82142857142858</v>
      </c>
      <c r="O164" s="73">
        <f t="shared" si="34"/>
        <v>149.6109777306435</v>
      </c>
    </row>
    <row r="165" spans="1:17" ht="16.5" customHeight="1" x14ac:dyDescent="0.2">
      <c r="A165" s="23">
        <v>160</v>
      </c>
      <c r="B165" s="23" t="s">
        <v>168</v>
      </c>
      <c r="C165" s="71">
        <v>18560</v>
      </c>
      <c r="D165" s="71">
        <v>82791</v>
      </c>
      <c r="E165" s="17">
        <f t="shared" si="28"/>
        <v>31.571624305636689</v>
      </c>
      <c r="F165" s="72">
        <v>261266.15</v>
      </c>
      <c r="G165" s="17">
        <f t="shared" si="29"/>
        <v>58.252878519986503</v>
      </c>
      <c r="H165" s="72">
        <v>17.786506982110996</v>
      </c>
      <c r="I165" s="17">
        <f t="shared" si="30"/>
        <v>30.927221402711151</v>
      </c>
      <c r="J165" s="85">
        <v>2</v>
      </c>
      <c r="K165" s="18">
        <f t="shared" si="31"/>
        <v>1.0775862068965517E-4</v>
      </c>
      <c r="L165" s="19">
        <f t="shared" si="32"/>
        <v>0.55613466037081949</v>
      </c>
      <c r="M165" s="20">
        <v>3.1923076923076925</v>
      </c>
      <c r="N165" s="17">
        <f t="shared" si="33"/>
        <v>20.357142857142854</v>
      </c>
      <c r="O165" s="73">
        <f t="shared" si="34"/>
        <v>141.66500174584803</v>
      </c>
    </row>
    <row r="166" spans="1:17" ht="16.5" customHeight="1" x14ac:dyDescent="0.2">
      <c r="A166" s="23">
        <v>161</v>
      </c>
      <c r="B166" s="23" t="s">
        <v>164</v>
      </c>
      <c r="C166" s="71">
        <v>10302</v>
      </c>
      <c r="D166" s="71">
        <v>93133</v>
      </c>
      <c r="E166" s="17">
        <f t="shared" ref="E166:E174" si="35">SUM(100-(((D166-$D$2)/$D$3)*100))</f>
        <v>20.587141931578003</v>
      </c>
      <c r="F166" s="72">
        <v>284609.11</v>
      </c>
      <c r="G166" s="17">
        <f t="shared" ref="G166:G174" si="36">SUM(100-(((F166-$F$2)/$F$3)*100))</f>
        <v>54.39069671724905</v>
      </c>
      <c r="H166" s="72">
        <v>19.001055357394442</v>
      </c>
      <c r="I166" s="17">
        <f t="shared" ref="I166:I174" si="37">SUM((H166-$H$2)/$H$3)*100</f>
        <v>34.580892151096194</v>
      </c>
      <c r="J166" s="85">
        <v>1</v>
      </c>
      <c r="K166" s="18">
        <f t="shared" ref="K166:K174" si="38">SUM(J166/C166)</f>
        <v>9.7068530382450008E-5</v>
      </c>
      <c r="L166" s="19">
        <f t="shared" ref="L166:L174" si="39">SUM((K166-$K$2)/$K$3)*100</f>
        <v>0.50096385636198859</v>
      </c>
      <c r="M166" s="20">
        <v>3.6076923076923082</v>
      </c>
      <c r="N166" s="17">
        <f t="shared" ref="N166:N174" si="40">SUM((M166-$M$2)/$M$3)*100</f>
        <v>30.000000000000004</v>
      </c>
      <c r="O166" s="73">
        <f t="shared" ref="O166:O174" si="41">SUM(E166+G166+I166+L166+N166)</f>
        <v>140.05969465628525</v>
      </c>
    </row>
    <row r="167" spans="1:17" ht="16.5" customHeight="1" x14ac:dyDescent="0.2">
      <c r="A167" s="23">
        <v>162</v>
      </c>
      <c r="B167" s="23" t="s">
        <v>141</v>
      </c>
      <c r="C167" s="71">
        <v>3618</v>
      </c>
      <c r="D167" s="71">
        <v>55331</v>
      </c>
      <c r="E167" s="17">
        <f t="shared" si="35"/>
        <v>60.737538634746315</v>
      </c>
      <c r="F167" s="72">
        <v>241511.38</v>
      </c>
      <c r="G167" s="17">
        <f t="shared" si="36"/>
        <v>61.521380595612889</v>
      </c>
      <c r="H167" s="72">
        <v>7.5057211386418485</v>
      </c>
      <c r="I167" s="17">
        <f t="shared" si="37"/>
        <v>0</v>
      </c>
      <c r="J167" s="85">
        <v>1</v>
      </c>
      <c r="K167" s="18">
        <f t="shared" si="38"/>
        <v>2.7639579878385847E-4</v>
      </c>
      <c r="L167" s="19">
        <f t="shared" si="39"/>
        <v>1.4264592725929257</v>
      </c>
      <c r="M167" s="20">
        <v>2.7846153846153845</v>
      </c>
      <c r="N167" s="17">
        <f t="shared" si="40"/>
        <v>10.892857142857133</v>
      </c>
      <c r="O167" s="73">
        <f t="shared" si="41"/>
        <v>134.57823564580926</v>
      </c>
    </row>
    <row r="168" spans="1:17" s="49" customFormat="1" ht="16.5" customHeight="1" x14ac:dyDescent="0.2">
      <c r="A168" s="23">
        <v>163</v>
      </c>
      <c r="B168" s="23" t="s">
        <v>143</v>
      </c>
      <c r="C168" s="71">
        <v>2714</v>
      </c>
      <c r="D168" s="71">
        <v>66126</v>
      </c>
      <c r="E168" s="17">
        <f t="shared" si="35"/>
        <v>49.271914265382208</v>
      </c>
      <c r="F168" s="72">
        <v>225592.27</v>
      </c>
      <c r="G168" s="17">
        <f t="shared" si="36"/>
        <v>64.155258088346287</v>
      </c>
      <c r="H168" s="72">
        <v>10.156227244209232</v>
      </c>
      <c r="I168" s="17">
        <f t="shared" si="37"/>
        <v>7.9733972095326981</v>
      </c>
      <c r="J168" s="85">
        <v>0</v>
      </c>
      <c r="K168" s="18">
        <f t="shared" si="38"/>
        <v>0</v>
      </c>
      <c r="L168" s="19">
        <f t="shared" si="39"/>
        <v>0</v>
      </c>
      <c r="M168" s="20">
        <v>2.4999999999999996</v>
      </c>
      <c r="N168" s="17">
        <f t="shared" si="40"/>
        <v>4.2857142857142696</v>
      </c>
      <c r="O168" s="73">
        <f t="shared" si="41"/>
        <v>125.68628384897545</v>
      </c>
      <c r="P168" s="44"/>
      <c r="Q168" s="48"/>
    </row>
    <row r="169" spans="1:17" ht="16.5" customHeight="1" x14ac:dyDescent="0.2">
      <c r="A169" s="23">
        <v>164</v>
      </c>
      <c r="B169" s="23" t="s">
        <v>159</v>
      </c>
      <c r="C169" s="71">
        <v>3452</v>
      </c>
      <c r="D169" s="71">
        <v>65029</v>
      </c>
      <c r="E169" s="17">
        <f t="shared" si="35"/>
        <v>50.437063865492668</v>
      </c>
      <c r="F169" s="72">
        <v>300969.08</v>
      </c>
      <c r="G169" s="17">
        <f t="shared" si="36"/>
        <v>51.683877255307173</v>
      </c>
      <c r="H169" s="72">
        <v>8.8250117857305348</v>
      </c>
      <c r="I169" s="17">
        <f t="shared" si="37"/>
        <v>3.968762170350749</v>
      </c>
      <c r="J169" s="85">
        <v>1</v>
      </c>
      <c r="K169" s="18">
        <f t="shared" si="38"/>
        <v>2.8968713789107763E-4</v>
      </c>
      <c r="L169" s="19">
        <f t="shared" si="39"/>
        <v>1.4950549386562011</v>
      </c>
      <c r="M169" s="20">
        <v>2.3153846153846156</v>
      </c>
      <c r="N169" s="17">
        <f t="shared" si="40"/>
        <v>0</v>
      </c>
      <c r="O169" s="73">
        <f t="shared" si="41"/>
        <v>107.58475822980678</v>
      </c>
      <c r="P169" s="45"/>
    </row>
    <row r="170" spans="1:17" ht="16.5" customHeight="1" x14ac:dyDescent="0.2">
      <c r="A170" s="23">
        <v>165</v>
      </c>
      <c r="B170" s="23" t="s">
        <v>139</v>
      </c>
      <c r="C170" s="71">
        <v>2176</v>
      </c>
      <c r="D170" s="71">
        <v>81485</v>
      </c>
      <c r="E170" s="17">
        <f t="shared" si="35"/>
        <v>32.958757740225806</v>
      </c>
      <c r="F170" s="72">
        <v>330610.67</v>
      </c>
      <c r="G170" s="17">
        <f t="shared" si="36"/>
        <v>46.779563085116052</v>
      </c>
      <c r="H170" s="72">
        <v>9.6703337609721967</v>
      </c>
      <c r="I170" s="17">
        <f t="shared" si="37"/>
        <v>6.511705898867727</v>
      </c>
      <c r="J170" s="85">
        <v>0</v>
      </c>
      <c r="K170" s="18">
        <f t="shared" si="38"/>
        <v>0</v>
      </c>
      <c r="L170" s="19">
        <f t="shared" si="39"/>
        <v>0</v>
      </c>
      <c r="M170" s="20">
        <v>2.4461538461538459</v>
      </c>
      <c r="N170" s="17">
        <f t="shared" si="40"/>
        <v>3.0357142857142745</v>
      </c>
      <c r="O170" s="73">
        <f t="shared" si="41"/>
        <v>89.285741009923868</v>
      </c>
    </row>
    <row r="171" spans="1:17" ht="16.5" customHeight="1" x14ac:dyDescent="0.2">
      <c r="A171" s="23">
        <v>166</v>
      </c>
      <c r="B171" s="23" t="s">
        <v>165</v>
      </c>
      <c r="C171" s="71">
        <v>27840</v>
      </c>
      <c r="D171" s="71">
        <v>100501</v>
      </c>
      <c r="E171" s="17">
        <f t="shared" si="35"/>
        <v>12.761415173497895</v>
      </c>
      <c r="F171" s="72">
        <v>498020.39</v>
      </c>
      <c r="G171" s="17">
        <f t="shared" si="36"/>
        <v>19.080986118639956</v>
      </c>
      <c r="H171" s="72">
        <v>11.829935643484706</v>
      </c>
      <c r="I171" s="17">
        <f t="shared" si="37"/>
        <v>13.008338216581528</v>
      </c>
      <c r="J171" s="85">
        <v>9</v>
      </c>
      <c r="K171" s="18">
        <f t="shared" si="38"/>
        <v>3.2327586206896551E-4</v>
      </c>
      <c r="L171" s="19">
        <f t="shared" si="39"/>
        <v>1.6684039811124589</v>
      </c>
      <c r="M171" s="20">
        <v>3.0000000000000004</v>
      </c>
      <c r="N171" s="17">
        <f t="shared" si="40"/>
        <v>15.892857142857144</v>
      </c>
      <c r="O171" s="73">
        <f t="shared" si="41"/>
        <v>62.412000632688986</v>
      </c>
    </row>
    <row r="172" spans="1:17" ht="16.5" customHeight="1" x14ac:dyDescent="0.2">
      <c r="A172" s="23">
        <v>167</v>
      </c>
      <c r="B172" s="23" t="s">
        <v>81</v>
      </c>
      <c r="C172" s="71">
        <v>21744</v>
      </c>
      <c r="D172" s="71">
        <v>101827</v>
      </c>
      <c r="E172" s="17">
        <f t="shared" si="35"/>
        <v>11.353039266709857</v>
      </c>
      <c r="F172" s="72">
        <v>559445.87</v>
      </c>
      <c r="G172" s="17">
        <f t="shared" si="36"/>
        <v>8.9179060687913676</v>
      </c>
      <c r="H172" s="72">
        <v>9.8582502842624855</v>
      </c>
      <c r="I172" s="17">
        <f t="shared" si="37"/>
        <v>7.0770066462535297</v>
      </c>
      <c r="J172" s="85">
        <v>3.5</v>
      </c>
      <c r="K172" s="18">
        <f t="shared" si="38"/>
        <v>1.6096394407652686E-4</v>
      </c>
      <c r="L172" s="19">
        <f t="shared" si="39"/>
        <v>0.83072359128238682</v>
      </c>
      <c r="M172" s="20">
        <v>3.2923076923076922</v>
      </c>
      <c r="N172" s="17">
        <f t="shared" si="40"/>
        <v>22.678571428571416</v>
      </c>
      <c r="O172" s="73">
        <f t="shared" si="41"/>
        <v>50.857247001608556</v>
      </c>
      <c r="P172" s="84"/>
      <c r="Q172" s="47"/>
    </row>
    <row r="173" spans="1:17" ht="16.5" customHeight="1" x14ac:dyDescent="0.2">
      <c r="A173" s="23">
        <v>168</v>
      </c>
      <c r="B173" s="23" t="s">
        <v>97</v>
      </c>
      <c r="C173" s="71">
        <v>62359</v>
      </c>
      <c r="D173" s="71">
        <v>93194</v>
      </c>
      <c r="E173" s="17">
        <f t="shared" si="35"/>
        <v>20.522352391371314</v>
      </c>
      <c r="F173" s="72">
        <v>613345.54</v>
      </c>
      <c r="G173" s="17">
        <f t="shared" si="36"/>
        <v>0</v>
      </c>
      <c r="H173" s="72">
        <v>7.8389365275186984</v>
      </c>
      <c r="I173" s="17">
        <f t="shared" si="37"/>
        <v>1.0023967295390495</v>
      </c>
      <c r="J173" s="85">
        <v>47.5</v>
      </c>
      <c r="K173" s="18">
        <f t="shared" si="38"/>
        <v>7.617184367934059E-4</v>
      </c>
      <c r="L173" s="19">
        <f t="shared" si="39"/>
        <v>3.9311752640590338</v>
      </c>
      <c r="M173" s="20">
        <v>2.9615384615384608</v>
      </c>
      <c r="N173" s="17">
        <f t="shared" si="40"/>
        <v>14.999999999999975</v>
      </c>
      <c r="O173" s="73">
        <f t="shared" si="41"/>
        <v>40.455924384969379</v>
      </c>
    </row>
    <row r="174" spans="1:17" ht="16.5" customHeight="1" x14ac:dyDescent="0.2">
      <c r="A174" s="23">
        <v>169</v>
      </c>
      <c r="B174" s="23" t="s">
        <v>118</v>
      </c>
      <c r="C174" s="71">
        <v>20280</v>
      </c>
      <c r="D174" s="71">
        <v>112516</v>
      </c>
      <c r="E174" s="17">
        <f t="shared" si="35"/>
        <v>0</v>
      </c>
      <c r="F174" s="72">
        <v>596782.5</v>
      </c>
      <c r="G174" s="17">
        <f t="shared" si="36"/>
        <v>2.7404181683048279</v>
      </c>
      <c r="H174" s="72">
        <v>11.116661575242448</v>
      </c>
      <c r="I174" s="17">
        <f t="shared" si="37"/>
        <v>10.862628212967927</v>
      </c>
      <c r="J174" s="85">
        <v>8.5</v>
      </c>
      <c r="K174" s="18">
        <f t="shared" si="38"/>
        <v>4.1913214990138065E-4</v>
      </c>
      <c r="L174" s="19">
        <f t="shared" si="39"/>
        <v>2.1631115389571129</v>
      </c>
      <c r="M174" s="20">
        <v>3.0461538461538464</v>
      </c>
      <c r="N174" s="17">
        <f t="shared" si="40"/>
        <v>16.964285714285712</v>
      </c>
      <c r="O174" s="73">
        <f t="shared" si="41"/>
        <v>32.730443634515581</v>
      </c>
    </row>
    <row r="175" spans="1:17" ht="16.5" customHeight="1" x14ac:dyDescent="0.2">
      <c r="A175" s="5"/>
      <c r="B175" s="4"/>
      <c r="D175" s="8"/>
      <c r="E175" s="7"/>
      <c r="F175" s="11"/>
      <c r="G175" s="7"/>
      <c r="H175" s="12"/>
      <c r="I175" s="7"/>
      <c r="J175" s="15"/>
      <c r="K175" s="9"/>
      <c r="L175" s="7"/>
      <c r="M175" s="10"/>
      <c r="N175" s="7"/>
      <c r="O175" s="46"/>
    </row>
    <row r="176" spans="1:17" ht="16.5" customHeight="1" x14ac:dyDescent="0.2">
      <c r="E176" s="11"/>
      <c r="F176" s="11"/>
    </row>
    <row r="177" spans="5:6" ht="16.5" customHeight="1" x14ac:dyDescent="0.2">
      <c r="E177" s="11"/>
      <c r="F177" s="11"/>
    </row>
    <row r="178" spans="5:6" ht="16.5" customHeight="1" x14ac:dyDescent="0.2">
      <c r="F178" s="11"/>
    </row>
    <row r="179" spans="5:6" ht="16.5" customHeight="1" x14ac:dyDescent="0.2">
      <c r="F179" s="11"/>
    </row>
    <row r="180" spans="5:6" ht="16.5" customHeight="1" x14ac:dyDescent="0.2">
      <c r="F180" s="11"/>
    </row>
    <row r="181" spans="5:6" ht="16.5" customHeight="1" x14ac:dyDescent="0.2">
      <c r="F181" s="11"/>
    </row>
    <row r="182" spans="5:6" ht="16.5" customHeight="1" x14ac:dyDescent="0.2">
      <c r="F182" s="11"/>
    </row>
    <row r="183" spans="5:6" ht="16.5" customHeight="1" x14ac:dyDescent="0.2">
      <c r="F183" s="11"/>
    </row>
    <row r="184" spans="5:6" ht="16.5" customHeight="1" x14ac:dyDescent="0.2">
      <c r="F184" s="11"/>
    </row>
    <row r="185" spans="5:6" ht="16.5" customHeight="1" x14ac:dyDescent="0.2">
      <c r="F185" s="11"/>
    </row>
    <row r="186" spans="5:6" ht="16.5" customHeight="1" x14ac:dyDescent="0.2">
      <c r="F186" s="11"/>
    </row>
    <row r="187" spans="5:6" ht="16.5" customHeight="1" x14ac:dyDescent="0.2">
      <c r="F187" s="11"/>
    </row>
    <row r="188" spans="5:6" ht="16.5" customHeight="1" x14ac:dyDescent="0.2">
      <c r="F188" s="11"/>
    </row>
    <row r="189" spans="5:6" ht="16.5" customHeight="1" x14ac:dyDescent="0.2">
      <c r="F189" s="11"/>
    </row>
    <row r="190" spans="5:6" ht="16.5" customHeight="1" x14ac:dyDescent="0.2">
      <c r="F190" s="11"/>
    </row>
  </sheetData>
  <sortState xmlns:xlrd2="http://schemas.microsoft.com/office/spreadsheetml/2017/richdata2" ref="A6:O174">
    <sortCondition descending="1" ref="O6:O174"/>
  </sortState>
  <phoneticPr fontId="0" type="noConversion"/>
  <pageMargins left="0.2" right="0.2" top="0.56999999999999995" bottom="0.28000000000000003" header="0.28999999999999998" footer="0.16"/>
  <pageSetup scale="70" fitToHeight="4" orientation="landscape" r:id="rId1"/>
  <headerFooter alignWithMargins="0">
    <oddHeader>&amp;C&amp;"Trebuchet MS,Regular"&amp;9Fiscal Year 2020 Public Investment Community (PIC) Eligibility Index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8"/>
  <sheetViews>
    <sheetView workbookViewId="0"/>
  </sheetViews>
  <sheetFormatPr defaultRowHeight="12.75" x14ac:dyDescent="0.2"/>
  <cols>
    <col min="1" max="2" width="21.28515625" style="2" customWidth="1"/>
    <col min="3" max="3" width="18.85546875" style="39" customWidth="1"/>
    <col min="4" max="4" width="19.140625" style="39" customWidth="1"/>
    <col min="5" max="5" width="21.7109375" style="39" customWidth="1"/>
    <col min="6" max="6" width="19.28515625" style="39" customWidth="1"/>
    <col min="7" max="7" width="22" style="39" customWidth="1"/>
    <col min="8" max="8" width="21.85546875" style="39" customWidth="1"/>
    <col min="9" max="9" width="25.7109375" style="39" customWidth="1"/>
  </cols>
  <sheetData>
    <row r="1" spans="1:9" s="13" customFormat="1" ht="18.75" x14ac:dyDescent="0.3">
      <c r="A1" s="41" t="s">
        <v>205</v>
      </c>
      <c r="B1" s="41" t="s">
        <v>193</v>
      </c>
      <c r="C1" s="41" t="s">
        <v>190</v>
      </c>
      <c r="D1" s="41" t="s">
        <v>185</v>
      </c>
      <c r="E1" s="42" t="s">
        <v>181</v>
      </c>
      <c r="F1" s="42" t="s">
        <v>186</v>
      </c>
      <c r="G1" s="42" t="s">
        <v>187</v>
      </c>
      <c r="H1" s="42" t="s">
        <v>188</v>
      </c>
      <c r="I1" s="42" t="s">
        <v>189</v>
      </c>
    </row>
    <row r="2" spans="1:9" x14ac:dyDescent="0.2">
      <c r="A2" s="2" t="s">
        <v>11</v>
      </c>
      <c r="B2" s="2" t="s">
        <v>11</v>
      </c>
      <c r="C2" s="2" t="s">
        <v>11</v>
      </c>
      <c r="D2" s="2" t="s">
        <v>11</v>
      </c>
      <c r="E2" s="2" t="s">
        <v>11</v>
      </c>
      <c r="F2" s="2" t="s">
        <v>11</v>
      </c>
      <c r="G2" s="2" t="s">
        <v>11</v>
      </c>
      <c r="H2" s="2" t="s">
        <v>11</v>
      </c>
      <c r="I2" s="6" t="s">
        <v>11</v>
      </c>
    </row>
    <row r="3" spans="1:9" x14ac:dyDescent="0.2">
      <c r="A3" s="2" t="s">
        <v>36</v>
      </c>
      <c r="B3" s="2" t="s">
        <v>36</v>
      </c>
      <c r="C3" s="2" t="s">
        <v>48</v>
      </c>
      <c r="D3" s="2" t="s">
        <v>36</v>
      </c>
      <c r="E3" s="2" t="s">
        <v>36</v>
      </c>
      <c r="F3" s="2" t="s">
        <v>49</v>
      </c>
      <c r="G3" s="2" t="s">
        <v>49</v>
      </c>
      <c r="H3" s="2" t="s">
        <v>48</v>
      </c>
      <c r="I3" s="6" t="s">
        <v>48</v>
      </c>
    </row>
    <row r="4" spans="1:9" x14ac:dyDescent="0.2">
      <c r="A4" s="2" t="s">
        <v>3</v>
      </c>
      <c r="B4" s="2" t="s">
        <v>3</v>
      </c>
      <c r="C4" s="2" t="s">
        <v>36</v>
      </c>
      <c r="D4" s="2" t="s">
        <v>3</v>
      </c>
      <c r="E4" s="2" t="s">
        <v>3</v>
      </c>
      <c r="F4" s="2" t="s">
        <v>48</v>
      </c>
      <c r="G4" s="2" t="s">
        <v>36</v>
      </c>
      <c r="H4" s="2" t="s">
        <v>36</v>
      </c>
      <c r="I4" s="6" t="s">
        <v>36</v>
      </c>
    </row>
    <row r="5" spans="1:9" x14ac:dyDescent="0.2">
      <c r="A5" s="2" t="s">
        <v>20</v>
      </c>
      <c r="B5" s="2" t="s">
        <v>20</v>
      </c>
      <c r="C5" s="2" t="s">
        <v>3</v>
      </c>
      <c r="D5" s="2" t="s">
        <v>20</v>
      </c>
      <c r="E5" s="2" t="s">
        <v>20</v>
      </c>
      <c r="F5" s="2" t="s">
        <v>36</v>
      </c>
      <c r="G5" s="2" t="s">
        <v>3</v>
      </c>
      <c r="H5" s="2" t="s">
        <v>3</v>
      </c>
      <c r="I5" s="6" t="s">
        <v>3</v>
      </c>
    </row>
    <row r="6" spans="1:9" x14ac:dyDescent="0.2">
      <c r="A6" s="2" t="s">
        <v>68</v>
      </c>
      <c r="B6" s="2" t="s">
        <v>68</v>
      </c>
      <c r="C6" s="2" t="s">
        <v>20</v>
      </c>
      <c r="D6" s="2" t="s">
        <v>68</v>
      </c>
      <c r="E6" s="2" t="s">
        <v>68</v>
      </c>
      <c r="F6" s="2" t="s">
        <v>3</v>
      </c>
      <c r="G6" s="2" t="s">
        <v>20</v>
      </c>
      <c r="H6" s="2" t="s">
        <v>20</v>
      </c>
      <c r="I6" s="6" t="s">
        <v>20</v>
      </c>
    </row>
    <row r="7" spans="1:9" x14ac:dyDescent="0.2">
      <c r="A7" s="2" t="s">
        <v>50</v>
      </c>
      <c r="B7" s="2" t="s">
        <v>50</v>
      </c>
      <c r="C7" s="2" t="s">
        <v>68</v>
      </c>
      <c r="D7" s="2" t="s">
        <v>50</v>
      </c>
      <c r="E7" s="2" t="s">
        <v>50</v>
      </c>
      <c r="F7" s="2" t="s">
        <v>20</v>
      </c>
      <c r="G7" s="2" t="s">
        <v>68</v>
      </c>
      <c r="H7" s="2" t="s">
        <v>68</v>
      </c>
      <c r="I7" s="6" t="s">
        <v>68</v>
      </c>
    </row>
    <row r="8" spans="1:9" x14ac:dyDescent="0.2">
      <c r="A8" s="2" t="s">
        <v>16</v>
      </c>
      <c r="B8" s="2" t="s">
        <v>75</v>
      </c>
      <c r="C8" s="2" t="s">
        <v>50</v>
      </c>
      <c r="D8" s="2" t="s">
        <v>16</v>
      </c>
      <c r="E8" s="2" t="s">
        <v>16</v>
      </c>
      <c r="F8" s="2" t="s">
        <v>68</v>
      </c>
      <c r="G8" s="2" t="s">
        <v>50</v>
      </c>
      <c r="H8" s="2" t="s">
        <v>50</v>
      </c>
      <c r="I8" s="6" t="s">
        <v>50</v>
      </c>
    </row>
    <row r="9" spans="1:9" x14ac:dyDescent="0.2">
      <c r="A9" s="2" t="s">
        <v>10</v>
      </c>
      <c r="B9" s="2" t="s">
        <v>16</v>
      </c>
      <c r="C9" s="2" t="s">
        <v>16</v>
      </c>
      <c r="D9" s="2" t="s">
        <v>10</v>
      </c>
      <c r="E9" s="2" t="s">
        <v>10</v>
      </c>
      <c r="F9" s="2" t="s">
        <v>50</v>
      </c>
      <c r="G9" s="2" t="s">
        <v>16</v>
      </c>
      <c r="H9" s="2" t="s">
        <v>16</v>
      </c>
      <c r="I9" s="6" t="s">
        <v>16</v>
      </c>
    </row>
    <row r="10" spans="1:9" x14ac:dyDescent="0.2">
      <c r="A10" s="2" t="s">
        <v>17</v>
      </c>
      <c r="B10" s="2" t="s">
        <v>10</v>
      </c>
      <c r="C10" s="2" t="s">
        <v>10</v>
      </c>
      <c r="D10" s="2" t="s">
        <v>17</v>
      </c>
      <c r="E10" s="2" t="s">
        <v>17</v>
      </c>
      <c r="F10" s="2" t="s">
        <v>16</v>
      </c>
      <c r="G10" s="2" t="s">
        <v>10</v>
      </c>
      <c r="H10" s="2" t="s">
        <v>10</v>
      </c>
      <c r="I10" s="6" t="s">
        <v>10</v>
      </c>
    </row>
    <row r="11" spans="1:9" x14ac:dyDescent="0.2">
      <c r="A11" s="2" t="s">
        <v>43</v>
      </c>
      <c r="B11" s="2" t="s">
        <v>17</v>
      </c>
      <c r="C11" s="2" t="s">
        <v>17</v>
      </c>
      <c r="D11" s="2" t="s">
        <v>43</v>
      </c>
      <c r="E11" s="2" t="s">
        <v>43</v>
      </c>
      <c r="F11" s="2" t="s">
        <v>10</v>
      </c>
      <c r="G11" s="2" t="s">
        <v>17</v>
      </c>
      <c r="H11" s="2" t="s">
        <v>17</v>
      </c>
      <c r="I11" s="6" t="s">
        <v>17</v>
      </c>
    </row>
    <row r="12" spans="1:9" x14ac:dyDescent="0.2">
      <c r="A12" s="2" t="s">
        <v>37</v>
      </c>
      <c r="B12" s="2" t="s">
        <v>37</v>
      </c>
      <c r="C12" s="2" t="s">
        <v>37</v>
      </c>
      <c r="D12" s="2" t="s">
        <v>37</v>
      </c>
      <c r="E12" s="2" t="s">
        <v>37</v>
      </c>
      <c r="F12" s="2" t="s">
        <v>17</v>
      </c>
      <c r="G12" s="2" t="s">
        <v>43</v>
      </c>
      <c r="H12" s="2" t="s">
        <v>37</v>
      </c>
      <c r="I12" s="6" t="s">
        <v>37</v>
      </c>
    </row>
    <row r="13" spans="1:9" x14ac:dyDescent="0.2">
      <c r="A13" s="2" t="s">
        <v>35</v>
      </c>
      <c r="B13" s="2" t="s">
        <v>35</v>
      </c>
      <c r="C13" s="2" t="s">
        <v>35</v>
      </c>
      <c r="D13" s="2" t="s">
        <v>35</v>
      </c>
      <c r="E13" s="2" t="s">
        <v>35</v>
      </c>
      <c r="F13" s="2" t="s">
        <v>37</v>
      </c>
      <c r="G13" s="2" t="s">
        <v>35</v>
      </c>
      <c r="H13" s="2" t="s">
        <v>35</v>
      </c>
      <c r="I13" s="6" t="s">
        <v>35</v>
      </c>
    </row>
    <row r="14" spans="1:9" x14ac:dyDescent="0.2">
      <c r="A14" s="2" t="s">
        <v>26</v>
      </c>
      <c r="B14" s="2" t="s">
        <v>26</v>
      </c>
      <c r="C14" s="2" t="s">
        <v>26</v>
      </c>
      <c r="D14" s="2" t="s">
        <v>26</v>
      </c>
      <c r="E14" s="2" t="s">
        <v>26</v>
      </c>
      <c r="F14" s="2" t="s">
        <v>35</v>
      </c>
      <c r="G14" s="2" t="s">
        <v>26</v>
      </c>
      <c r="H14" s="2" t="s">
        <v>26</v>
      </c>
      <c r="I14" s="6" t="s">
        <v>26</v>
      </c>
    </row>
    <row r="15" spans="1:9" x14ac:dyDescent="0.2">
      <c r="A15" s="2" t="s">
        <v>2</v>
      </c>
      <c r="B15" s="2" t="s">
        <v>2</v>
      </c>
      <c r="C15" s="2" t="s">
        <v>2</v>
      </c>
      <c r="D15" s="2" t="s">
        <v>2</v>
      </c>
      <c r="E15" s="2" t="s">
        <v>2</v>
      </c>
      <c r="F15" s="53" t="s">
        <v>98</v>
      </c>
      <c r="G15" s="2" t="s">
        <v>46</v>
      </c>
      <c r="H15" s="2" t="s">
        <v>46</v>
      </c>
      <c r="I15" s="6" t="s">
        <v>46</v>
      </c>
    </row>
    <row r="16" spans="1:9" x14ac:dyDescent="0.2">
      <c r="A16" s="2" t="s">
        <v>14</v>
      </c>
      <c r="B16" s="2" t="s">
        <v>14</v>
      </c>
      <c r="C16" s="2" t="s">
        <v>14</v>
      </c>
      <c r="D16" s="2" t="s">
        <v>14</v>
      </c>
      <c r="E16" s="2" t="s">
        <v>14</v>
      </c>
      <c r="F16" s="2" t="s">
        <v>26</v>
      </c>
      <c r="G16" s="2" t="s">
        <v>2</v>
      </c>
      <c r="H16" s="2" t="s">
        <v>2</v>
      </c>
      <c r="I16" s="6" t="s">
        <v>2</v>
      </c>
    </row>
    <row r="17" spans="1:9" x14ac:dyDescent="0.2">
      <c r="A17" s="2" t="s">
        <v>27</v>
      </c>
      <c r="B17" s="2" t="s">
        <v>27</v>
      </c>
      <c r="C17" s="2" t="s">
        <v>27</v>
      </c>
      <c r="D17" s="2" t="s">
        <v>27</v>
      </c>
      <c r="E17" s="2" t="s">
        <v>27</v>
      </c>
      <c r="F17" s="2" t="s">
        <v>2</v>
      </c>
      <c r="G17" s="2" t="s">
        <v>14</v>
      </c>
      <c r="H17" s="2" t="s">
        <v>14</v>
      </c>
      <c r="I17" s="6" t="s">
        <v>14</v>
      </c>
    </row>
    <row r="18" spans="1:9" x14ac:dyDescent="0.2">
      <c r="A18" s="2" t="s">
        <v>112</v>
      </c>
      <c r="B18" s="2" t="s">
        <v>112</v>
      </c>
      <c r="C18" s="2" t="s">
        <v>112</v>
      </c>
      <c r="D18" s="2" t="s">
        <v>112</v>
      </c>
      <c r="E18" s="2" t="s">
        <v>112</v>
      </c>
      <c r="F18" s="2" t="s">
        <v>14</v>
      </c>
      <c r="G18" s="2" t="s">
        <v>27</v>
      </c>
      <c r="H18" s="2" t="s">
        <v>27</v>
      </c>
      <c r="I18" s="6" t="s">
        <v>27</v>
      </c>
    </row>
    <row r="19" spans="1:9" x14ac:dyDescent="0.2">
      <c r="A19" s="2" t="s">
        <v>8</v>
      </c>
      <c r="B19" s="2" t="s">
        <v>8</v>
      </c>
      <c r="C19" s="2" t="s">
        <v>8</v>
      </c>
      <c r="D19" s="2" t="s">
        <v>8</v>
      </c>
      <c r="E19" s="2" t="s">
        <v>8</v>
      </c>
      <c r="F19" s="2" t="s">
        <v>27</v>
      </c>
      <c r="G19" s="2" t="s">
        <v>8</v>
      </c>
      <c r="H19" s="2" t="s">
        <v>8</v>
      </c>
      <c r="I19" s="6" t="s">
        <v>8</v>
      </c>
    </row>
    <row r="20" spans="1:9" x14ac:dyDescent="0.2">
      <c r="A20" s="2" t="s">
        <v>31</v>
      </c>
      <c r="B20" s="2" t="s">
        <v>31</v>
      </c>
      <c r="C20" s="2" t="s">
        <v>31</v>
      </c>
      <c r="D20" s="2" t="s">
        <v>31</v>
      </c>
      <c r="E20" s="2" t="s">
        <v>31</v>
      </c>
      <c r="F20" s="2" t="s">
        <v>8</v>
      </c>
      <c r="G20" s="2" t="s">
        <v>31</v>
      </c>
      <c r="H20" s="2" t="s">
        <v>31</v>
      </c>
      <c r="I20" s="6" t="s">
        <v>31</v>
      </c>
    </row>
    <row r="21" spans="1:9" x14ac:dyDescent="0.2">
      <c r="A21" s="2" t="s">
        <v>42</v>
      </c>
      <c r="B21" s="2" t="s">
        <v>42</v>
      </c>
      <c r="C21" s="2" t="s">
        <v>42</v>
      </c>
      <c r="D21" s="2" t="s">
        <v>42</v>
      </c>
      <c r="E21" s="2" t="s">
        <v>42</v>
      </c>
      <c r="F21" s="2" t="s">
        <v>31</v>
      </c>
      <c r="G21" s="2" t="s">
        <v>24</v>
      </c>
      <c r="H21" s="6" t="s">
        <v>42</v>
      </c>
      <c r="I21" s="6" t="s">
        <v>45</v>
      </c>
    </row>
    <row r="22" spans="1:9" x14ac:dyDescent="0.2">
      <c r="A22" s="2" t="s">
        <v>24</v>
      </c>
      <c r="B22" s="2" t="s">
        <v>24</v>
      </c>
      <c r="C22" s="2" t="s">
        <v>24</v>
      </c>
      <c r="D22" s="2" t="s">
        <v>24</v>
      </c>
      <c r="E22" s="2" t="s">
        <v>24</v>
      </c>
      <c r="F22" s="2" t="s">
        <v>24</v>
      </c>
      <c r="G22" s="2" t="s">
        <v>5</v>
      </c>
      <c r="H22" s="2" t="s">
        <v>24</v>
      </c>
      <c r="I22" s="6" t="s">
        <v>24</v>
      </c>
    </row>
    <row r="23" spans="1:9" x14ac:dyDescent="0.2">
      <c r="A23" s="2" t="s">
        <v>5</v>
      </c>
      <c r="B23" s="2" t="s">
        <v>5</v>
      </c>
      <c r="C23" s="2" t="s">
        <v>5</v>
      </c>
      <c r="D23" s="2" t="s">
        <v>5</v>
      </c>
      <c r="E23" s="2" t="s">
        <v>5</v>
      </c>
      <c r="F23" s="2" t="s">
        <v>5</v>
      </c>
      <c r="G23" s="2" t="s">
        <v>4</v>
      </c>
      <c r="H23" s="2" t="s">
        <v>5</v>
      </c>
      <c r="I23" s="6" t="s">
        <v>5</v>
      </c>
    </row>
    <row r="24" spans="1:9" x14ac:dyDescent="0.2">
      <c r="A24" s="2" t="s">
        <v>4</v>
      </c>
      <c r="B24" s="2" t="s">
        <v>4</v>
      </c>
      <c r="C24" s="2" t="s">
        <v>4</v>
      </c>
      <c r="D24" s="2" t="s">
        <v>4</v>
      </c>
      <c r="E24" s="2" t="s">
        <v>4</v>
      </c>
      <c r="F24" s="2" t="s">
        <v>4</v>
      </c>
      <c r="G24" s="2" t="s">
        <v>7</v>
      </c>
      <c r="H24" s="2" t="s">
        <v>4</v>
      </c>
      <c r="I24" s="6" t="s">
        <v>4</v>
      </c>
    </row>
    <row r="25" spans="1:9" x14ac:dyDescent="0.2">
      <c r="A25" s="2" t="s">
        <v>7</v>
      </c>
      <c r="B25" s="2" t="s">
        <v>7</v>
      </c>
      <c r="C25" s="2" t="s">
        <v>7</v>
      </c>
      <c r="D25" s="2" t="s">
        <v>7</v>
      </c>
      <c r="E25" s="2" t="s">
        <v>7</v>
      </c>
      <c r="F25" s="2" t="s">
        <v>7</v>
      </c>
      <c r="G25" s="2" t="s">
        <v>12</v>
      </c>
      <c r="H25" s="2" t="s">
        <v>7</v>
      </c>
      <c r="I25" s="6" t="s">
        <v>7</v>
      </c>
    </row>
    <row r="26" spans="1:9" x14ac:dyDescent="0.2">
      <c r="A26" s="2" t="s">
        <v>12</v>
      </c>
      <c r="B26" s="2" t="s">
        <v>12</v>
      </c>
      <c r="C26" s="2" t="s">
        <v>12</v>
      </c>
      <c r="D26" s="2" t="s">
        <v>12</v>
      </c>
      <c r="E26" s="2" t="s">
        <v>12</v>
      </c>
      <c r="F26" s="2" t="s">
        <v>12</v>
      </c>
      <c r="G26" s="2" t="s">
        <v>25</v>
      </c>
      <c r="H26" s="2" t="s">
        <v>12</v>
      </c>
      <c r="I26" s="6" t="s">
        <v>12</v>
      </c>
    </row>
    <row r="27" spans="1:9" x14ac:dyDescent="0.2">
      <c r="A27" s="2" t="s">
        <v>25</v>
      </c>
      <c r="B27" s="2" t="s">
        <v>25</v>
      </c>
      <c r="C27" s="2" t="s">
        <v>25</v>
      </c>
      <c r="D27" s="2" t="s">
        <v>25</v>
      </c>
      <c r="E27" s="2" t="s">
        <v>25</v>
      </c>
      <c r="F27" s="2" t="s">
        <v>25</v>
      </c>
      <c r="G27" s="2" t="s">
        <v>28</v>
      </c>
      <c r="H27" s="2" t="s">
        <v>25</v>
      </c>
      <c r="I27" s="6" t="s">
        <v>25</v>
      </c>
    </row>
    <row r="28" spans="1:9" x14ac:dyDescent="0.2">
      <c r="A28" s="2" t="s">
        <v>23</v>
      </c>
      <c r="B28" s="2" t="s">
        <v>28</v>
      </c>
      <c r="C28" s="2" t="s">
        <v>28</v>
      </c>
      <c r="D28" s="2" t="s">
        <v>28</v>
      </c>
      <c r="E28" s="2" t="s">
        <v>28</v>
      </c>
      <c r="F28" s="2" t="s">
        <v>28</v>
      </c>
      <c r="G28" s="2" t="s">
        <v>23</v>
      </c>
      <c r="H28" s="2" t="s">
        <v>23</v>
      </c>
      <c r="I28" s="6" t="s">
        <v>28</v>
      </c>
    </row>
    <row r="29" spans="1:9" x14ac:dyDescent="0.2">
      <c r="A29" s="2" t="s">
        <v>21</v>
      </c>
      <c r="B29" s="2" t="s">
        <v>23</v>
      </c>
      <c r="C29" s="2" t="s">
        <v>23</v>
      </c>
      <c r="D29" s="2" t="s">
        <v>23</v>
      </c>
      <c r="E29" s="2" t="s">
        <v>23</v>
      </c>
      <c r="F29" s="2" t="s">
        <v>23</v>
      </c>
      <c r="G29" s="2" t="s">
        <v>21</v>
      </c>
      <c r="H29" s="2" t="s">
        <v>21</v>
      </c>
      <c r="I29" s="6" t="s">
        <v>23</v>
      </c>
    </row>
    <row r="30" spans="1:9" x14ac:dyDescent="0.2">
      <c r="A30" s="2" t="s">
        <v>142</v>
      </c>
      <c r="B30" s="2" t="s">
        <v>21</v>
      </c>
      <c r="C30" s="2" t="s">
        <v>142</v>
      </c>
      <c r="D30" s="2" t="s">
        <v>21</v>
      </c>
      <c r="E30" s="2" t="s">
        <v>21</v>
      </c>
      <c r="F30" s="2" t="s">
        <v>21</v>
      </c>
      <c r="G30" s="2" t="s">
        <v>32</v>
      </c>
      <c r="H30" s="2" t="s">
        <v>32</v>
      </c>
      <c r="I30" s="6" t="s">
        <v>21</v>
      </c>
    </row>
    <row r="31" spans="1:9" x14ac:dyDescent="0.2">
      <c r="A31" s="2" t="s">
        <v>32</v>
      </c>
      <c r="B31" s="2" t="s">
        <v>142</v>
      </c>
      <c r="C31" s="2" t="s">
        <v>32</v>
      </c>
      <c r="D31" s="2" t="s">
        <v>142</v>
      </c>
      <c r="E31" s="2" t="s">
        <v>142</v>
      </c>
      <c r="F31" s="2" t="s">
        <v>32</v>
      </c>
      <c r="G31" s="2" t="s">
        <v>18</v>
      </c>
      <c r="H31" s="2" t="s">
        <v>18</v>
      </c>
      <c r="I31" s="6" t="s">
        <v>32</v>
      </c>
    </row>
    <row r="32" spans="1:9" x14ac:dyDescent="0.2">
      <c r="A32" s="2" t="s">
        <v>18</v>
      </c>
      <c r="B32" s="2" t="s">
        <v>32</v>
      </c>
      <c r="C32" s="2" t="s">
        <v>18</v>
      </c>
      <c r="D32" s="2" t="s">
        <v>32</v>
      </c>
      <c r="E32" s="2" t="s">
        <v>32</v>
      </c>
      <c r="F32" s="2" t="s">
        <v>18</v>
      </c>
      <c r="G32" s="2" t="s">
        <v>38</v>
      </c>
      <c r="H32" s="2" t="s">
        <v>38</v>
      </c>
      <c r="I32" s="6" t="s">
        <v>18</v>
      </c>
    </row>
    <row r="33" spans="1:9" x14ac:dyDescent="0.2">
      <c r="A33" s="2" t="s">
        <v>38</v>
      </c>
      <c r="B33" s="2" t="s">
        <v>18</v>
      </c>
      <c r="C33" s="2" t="s">
        <v>38</v>
      </c>
      <c r="D33" s="2" t="s">
        <v>18</v>
      </c>
      <c r="E33" s="2" t="s">
        <v>18</v>
      </c>
      <c r="F33" s="2" t="s">
        <v>38</v>
      </c>
      <c r="G33" s="2" t="s">
        <v>30</v>
      </c>
      <c r="H33" s="2" t="s">
        <v>30</v>
      </c>
      <c r="I33" s="6" t="s">
        <v>38</v>
      </c>
    </row>
    <row r="34" spans="1:9" x14ac:dyDescent="0.2">
      <c r="A34" s="2" t="s">
        <v>30</v>
      </c>
      <c r="B34" s="2" t="s">
        <v>38</v>
      </c>
      <c r="C34" s="2" t="s">
        <v>30</v>
      </c>
      <c r="D34" s="2" t="s">
        <v>38</v>
      </c>
      <c r="E34" s="2" t="s">
        <v>38</v>
      </c>
      <c r="F34" s="2" t="s">
        <v>30</v>
      </c>
      <c r="G34" s="2" t="s">
        <v>29</v>
      </c>
      <c r="H34" s="2" t="s">
        <v>29</v>
      </c>
      <c r="I34" s="6" t="s">
        <v>30</v>
      </c>
    </row>
    <row r="35" spans="1:9" x14ac:dyDescent="0.2">
      <c r="A35" s="2" t="s">
        <v>29</v>
      </c>
      <c r="B35" s="2" t="s">
        <v>30</v>
      </c>
      <c r="C35" s="2" t="s">
        <v>29</v>
      </c>
      <c r="D35" s="2" t="s">
        <v>30</v>
      </c>
      <c r="E35" s="2" t="s">
        <v>30</v>
      </c>
      <c r="F35" s="2" t="s">
        <v>29</v>
      </c>
      <c r="G35" s="2" t="s">
        <v>33</v>
      </c>
      <c r="H35" s="6" t="s">
        <v>33</v>
      </c>
      <c r="I35" s="6" t="s">
        <v>29</v>
      </c>
    </row>
    <row r="36" spans="1:9" x14ac:dyDescent="0.2">
      <c r="A36" s="2" t="s">
        <v>33</v>
      </c>
      <c r="B36" s="2" t="s">
        <v>29</v>
      </c>
      <c r="C36" s="2" t="s">
        <v>22</v>
      </c>
      <c r="D36" s="2" t="s">
        <v>29</v>
      </c>
      <c r="E36" s="2" t="s">
        <v>29</v>
      </c>
      <c r="F36" s="2" t="s">
        <v>33</v>
      </c>
      <c r="G36" s="2" t="s">
        <v>22</v>
      </c>
      <c r="H36" s="2" t="s">
        <v>22</v>
      </c>
      <c r="I36" s="6" t="s">
        <v>22</v>
      </c>
    </row>
    <row r="37" spans="1:9" x14ac:dyDescent="0.2">
      <c r="A37" s="2" t="s">
        <v>22</v>
      </c>
      <c r="B37" s="2" t="s">
        <v>22</v>
      </c>
      <c r="C37" s="2" t="s">
        <v>34</v>
      </c>
      <c r="D37" s="2" t="s">
        <v>22</v>
      </c>
      <c r="E37" s="2" t="s">
        <v>22</v>
      </c>
      <c r="F37" s="2" t="s">
        <v>22</v>
      </c>
      <c r="G37" s="2" t="s">
        <v>34</v>
      </c>
      <c r="H37" s="2" t="s">
        <v>34</v>
      </c>
      <c r="I37" s="6" t="s">
        <v>34</v>
      </c>
    </row>
    <row r="38" spans="1:9" x14ac:dyDescent="0.2">
      <c r="A38" s="2" t="s">
        <v>34</v>
      </c>
      <c r="B38" s="2" t="s">
        <v>34</v>
      </c>
      <c r="C38" s="2" t="s">
        <v>6</v>
      </c>
      <c r="D38" s="2" t="s">
        <v>34</v>
      </c>
      <c r="E38" s="2" t="s">
        <v>34</v>
      </c>
      <c r="F38" s="2" t="s">
        <v>34</v>
      </c>
      <c r="G38" s="2" t="s">
        <v>6</v>
      </c>
      <c r="H38" s="2" t="s">
        <v>15</v>
      </c>
      <c r="I38" s="6" t="s">
        <v>15</v>
      </c>
    </row>
    <row r="39" spans="1:9" x14ac:dyDescent="0.2">
      <c r="A39" s="2" t="s">
        <v>6</v>
      </c>
      <c r="B39" s="2" t="s">
        <v>6</v>
      </c>
      <c r="C39" s="2" t="s">
        <v>13</v>
      </c>
      <c r="D39" s="2" t="s">
        <v>15</v>
      </c>
      <c r="E39" s="2" t="s">
        <v>15</v>
      </c>
      <c r="F39" s="2" t="s">
        <v>15</v>
      </c>
      <c r="G39" s="2" t="s">
        <v>163</v>
      </c>
      <c r="H39" s="2" t="s">
        <v>6</v>
      </c>
      <c r="I39" s="6" t="s">
        <v>6</v>
      </c>
    </row>
    <row r="40" spans="1:9" x14ac:dyDescent="0.2">
      <c r="A40" s="2" t="s">
        <v>13</v>
      </c>
      <c r="B40" s="2" t="s">
        <v>13</v>
      </c>
      <c r="C40" s="2" t="s">
        <v>166</v>
      </c>
      <c r="D40" s="2" t="s">
        <v>6</v>
      </c>
      <c r="E40" s="2" t="s">
        <v>6</v>
      </c>
      <c r="F40" s="2" t="s">
        <v>6</v>
      </c>
      <c r="G40" s="2" t="s">
        <v>13</v>
      </c>
      <c r="H40" s="2" t="s">
        <v>163</v>
      </c>
      <c r="I40" s="6" t="s">
        <v>163</v>
      </c>
    </row>
    <row r="41" spans="1:9" x14ac:dyDescent="0.2">
      <c r="A41" s="2" t="s">
        <v>19</v>
      </c>
      <c r="B41" s="2" t="s">
        <v>19</v>
      </c>
      <c r="C41" s="2" t="s">
        <v>19</v>
      </c>
      <c r="D41" s="2" t="s">
        <v>13</v>
      </c>
      <c r="E41" s="2" t="s">
        <v>13</v>
      </c>
      <c r="F41" s="2" t="s">
        <v>13</v>
      </c>
      <c r="G41" s="2" t="s">
        <v>19</v>
      </c>
      <c r="H41" s="2" t="s">
        <v>13</v>
      </c>
      <c r="I41" s="6" t="s">
        <v>13</v>
      </c>
    </row>
    <row r="42" spans="1:9" x14ac:dyDescent="0.2">
      <c r="A42" s="2" t="s">
        <v>9</v>
      </c>
      <c r="B42" s="2" t="s">
        <v>9</v>
      </c>
      <c r="C42" s="2" t="s">
        <v>9</v>
      </c>
      <c r="D42" s="2" t="s">
        <v>19</v>
      </c>
      <c r="E42" s="2" t="s">
        <v>19</v>
      </c>
      <c r="F42" s="2" t="s">
        <v>19</v>
      </c>
      <c r="G42" s="2" t="s">
        <v>9</v>
      </c>
      <c r="H42" s="2" t="s">
        <v>19</v>
      </c>
      <c r="I42" s="6" t="s">
        <v>19</v>
      </c>
    </row>
    <row r="43" spans="1:9" x14ac:dyDescent="0.2">
      <c r="A43" s="2" t="s">
        <v>52</v>
      </c>
      <c r="B43" s="2" t="s">
        <v>52</v>
      </c>
      <c r="C43" s="2" t="s">
        <v>52</v>
      </c>
      <c r="D43" s="2" t="s">
        <v>9</v>
      </c>
      <c r="E43" s="2" t="s">
        <v>9</v>
      </c>
      <c r="F43" s="2" t="s">
        <v>9</v>
      </c>
      <c r="G43" s="2" t="s">
        <v>52</v>
      </c>
      <c r="H43" s="2" t="s">
        <v>9</v>
      </c>
      <c r="I43" s="6" t="s">
        <v>9</v>
      </c>
    </row>
    <row r="44" spans="1:9" x14ac:dyDescent="0.2">
      <c r="C44" s="2"/>
      <c r="D44" s="2"/>
      <c r="E44" s="2"/>
      <c r="F44" s="2"/>
      <c r="G44" s="2"/>
      <c r="H44" s="2"/>
      <c r="I44" s="2"/>
    </row>
    <row r="45" spans="1:9" x14ac:dyDescent="0.2">
      <c r="C45" s="2"/>
      <c r="D45" s="2"/>
      <c r="E45" s="2"/>
      <c r="F45" s="2"/>
      <c r="G45" s="2"/>
      <c r="H45" s="2"/>
      <c r="I45" s="2"/>
    </row>
    <row r="46" spans="1:9" x14ac:dyDescent="0.2">
      <c r="A46" s="51" t="s">
        <v>182</v>
      </c>
      <c r="B46" s="51" t="s">
        <v>182</v>
      </c>
      <c r="C46" s="51" t="s">
        <v>182</v>
      </c>
      <c r="D46" s="54" t="s">
        <v>182</v>
      </c>
      <c r="E46" s="54" t="s">
        <v>182</v>
      </c>
      <c r="F46" s="54" t="s">
        <v>182</v>
      </c>
      <c r="G46" s="54" t="s">
        <v>182</v>
      </c>
      <c r="H46" s="54" t="s">
        <v>182</v>
      </c>
      <c r="I46" s="54" t="s">
        <v>182</v>
      </c>
    </row>
    <row r="47" spans="1:9" x14ac:dyDescent="0.2">
      <c r="A47" s="39" t="s">
        <v>49</v>
      </c>
      <c r="B47" s="2" t="s">
        <v>49</v>
      </c>
      <c r="C47" s="2" t="s">
        <v>49</v>
      </c>
      <c r="D47" s="2" t="s">
        <v>49</v>
      </c>
      <c r="E47" s="55" t="s">
        <v>49</v>
      </c>
      <c r="F47" s="2" t="s">
        <v>39</v>
      </c>
      <c r="G47" s="52" t="s">
        <v>48</v>
      </c>
      <c r="H47" s="52" t="s">
        <v>49</v>
      </c>
      <c r="I47" s="2" t="s">
        <v>49</v>
      </c>
    </row>
    <row r="48" spans="1:9" x14ac:dyDescent="0.2">
      <c r="A48" s="39" t="s">
        <v>48</v>
      </c>
      <c r="B48" s="2" t="s">
        <v>48</v>
      </c>
      <c r="C48" s="2" t="s">
        <v>43</v>
      </c>
      <c r="D48" s="2" t="s">
        <v>48</v>
      </c>
      <c r="E48" s="55" t="s">
        <v>48</v>
      </c>
      <c r="F48" s="2" t="s">
        <v>40</v>
      </c>
      <c r="G48" s="2" t="s">
        <v>39</v>
      </c>
      <c r="H48" s="2" t="s">
        <v>39</v>
      </c>
      <c r="I48" s="2" t="s">
        <v>39</v>
      </c>
    </row>
    <row r="49" spans="1:9" x14ac:dyDescent="0.2">
      <c r="A49" s="40" t="s">
        <v>75</v>
      </c>
      <c r="B49" s="2" t="s">
        <v>43</v>
      </c>
      <c r="C49" s="2" t="s">
        <v>183</v>
      </c>
      <c r="D49" s="2" t="s">
        <v>183</v>
      </c>
      <c r="E49" s="55" t="s">
        <v>183</v>
      </c>
      <c r="F49" s="2" t="s">
        <v>43</v>
      </c>
      <c r="G49" s="2" t="s">
        <v>40</v>
      </c>
      <c r="H49" s="2" t="s">
        <v>40</v>
      </c>
      <c r="I49" s="2" t="s">
        <v>40</v>
      </c>
    </row>
    <row r="50" spans="1:9" x14ac:dyDescent="0.2">
      <c r="A50" s="40" t="s">
        <v>183</v>
      </c>
      <c r="B50" s="2" t="s">
        <v>183</v>
      </c>
      <c r="C50" s="2" t="s">
        <v>46</v>
      </c>
      <c r="D50" s="2" t="s">
        <v>46</v>
      </c>
      <c r="E50" s="2" t="s">
        <v>46</v>
      </c>
      <c r="F50" s="2" t="s">
        <v>46</v>
      </c>
      <c r="G50" s="56" t="s">
        <v>37</v>
      </c>
      <c r="H50" s="56" t="s">
        <v>43</v>
      </c>
      <c r="I50" s="2" t="s">
        <v>43</v>
      </c>
    </row>
    <row r="51" spans="1:9" x14ac:dyDescent="0.2">
      <c r="A51" s="39" t="s">
        <v>28</v>
      </c>
      <c r="B51" s="2" t="s">
        <v>46</v>
      </c>
      <c r="C51" s="2" t="s">
        <v>21</v>
      </c>
      <c r="D51" s="2" t="s">
        <v>45</v>
      </c>
      <c r="E51" s="55" t="s">
        <v>45</v>
      </c>
      <c r="F51" s="2" t="s">
        <v>175</v>
      </c>
      <c r="G51" s="52" t="s">
        <v>183</v>
      </c>
      <c r="H51" s="52" t="s">
        <v>183</v>
      </c>
      <c r="I51" s="2" t="s">
        <v>183</v>
      </c>
    </row>
    <row r="52" spans="1:9" x14ac:dyDescent="0.2">
      <c r="A52" s="52" t="s">
        <v>15</v>
      </c>
      <c r="B52" s="2" t="s">
        <v>33</v>
      </c>
      <c r="C52" s="2" t="s">
        <v>33</v>
      </c>
      <c r="D52" s="2" t="s">
        <v>33</v>
      </c>
      <c r="E52" s="55" t="s">
        <v>33</v>
      </c>
      <c r="F52" s="2" t="s">
        <v>42</v>
      </c>
      <c r="G52" s="2" t="s">
        <v>175</v>
      </c>
      <c r="H52" s="2" t="s">
        <v>175</v>
      </c>
      <c r="I52" s="2" t="s">
        <v>151</v>
      </c>
    </row>
    <row r="53" spans="1:9" x14ac:dyDescent="0.2">
      <c r="A53" s="40" t="s">
        <v>166</v>
      </c>
      <c r="B53" s="2" t="s">
        <v>15</v>
      </c>
      <c r="C53" s="2" t="s">
        <v>15</v>
      </c>
      <c r="D53" s="2" t="s">
        <v>163</v>
      </c>
      <c r="E53" s="55" t="s">
        <v>163</v>
      </c>
      <c r="F53" s="52" t="s">
        <v>151</v>
      </c>
      <c r="G53" s="2" t="s">
        <v>42</v>
      </c>
      <c r="H53" s="2" t="s">
        <v>28</v>
      </c>
      <c r="I53" s="2" t="s">
        <v>33</v>
      </c>
    </row>
    <row r="54" spans="1:9" x14ac:dyDescent="0.2">
      <c r="A54" s="39"/>
      <c r="B54" s="2" t="s">
        <v>163</v>
      </c>
      <c r="C54" s="2" t="s">
        <v>163</v>
      </c>
      <c r="D54" s="2" t="s">
        <v>52</v>
      </c>
      <c r="E54" s="55" t="s">
        <v>52</v>
      </c>
      <c r="F54" s="2" t="s">
        <v>44</v>
      </c>
      <c r="G54" s="52" t="s">
        <v>151</v>
      </c>
      <c r="H54" s="52" t="s">
        <v>151</v>
      </c>
      <c r="I54" s="2" t="s">
        <v>166</v>
      </c>
    </row>
    <row r="55" spans="1:9" x14ac:dyDescent="0.2">
      <c r="A55" s="40"/>
      <c r="B55" s="2" t="s">
        <v>166</v>
      </c>
      <c r="C55" s="2"/>
      <c r="D55" s="2"/>
      <c r="E55" s="2"/>
      <c r="F55" s="2" t="s">
        <v>163</v>
      </c>
      <c r="G55" s="2" t="s">
        <v>44</v>
      </c>
      <c r="H55" s="2" t="s">
        <v>44</v>
      </c>
      <c r="I55" s="2" t="s">
        <v>52</v>
      </c>
    </row>
    <row r="56" spans="1:9" x14ac:dyDescent="0.2">
      <c r="C56" s="2"/>
      <c r="D56" s="2"/>
      <c r="E56" s="2"/>
      <c r="F56" s="2" t="s">
        <v>166</v>
      </c>
      <c r="G56" s="2" t="s">
        <v>166</v>
      </c>
      <c r="H56" s="2" t="s">
        <v>166</v>
      </c>
      <c r="I56" s="2" t="s">
        <v>170</v>
      </c>
    </row>
    <row r="57" spans="1:9" x14ac:dyDescent="0.2">
      <c r="C57" s="2"/>
      <c r="D57" s="2"/>
      <c r="E57" s="2"/>
      <c r="F57" s="2" t="s">
        <v>52</v>
      </c>
      <c r="G57" s="2" t="s">
        <v>170</v>
      </c>
      <c r="H57" s="56" t="s">
        <v>52</v>
      </c>
      <c r="I57" s="2"/>
    </row>
    <row r="58" spans="1:9" x14ac:dyDescent="0.2">
      <c r="A58" s="52"/>
      <c r="C58" s="2"/>
      <c r="D58" s="2"/>
      <c r="E58" s="2"/>
      <c r="F58" s="2" t="s">
        <v>170</v>
      </c>
      <c r="G58" s="2"/>
      <c r="H58" s="2" t="s">
        <v>170</v>
      </c>
      <c r="I58" s="2"/>
    </row>
  </sheetData>
  <sortState xmlns:xlrd2="http://schemas.microsoft.com/office/spreadsheetml/2017/richdata2" ref="C47:C54">
    <sortCondition ref="C47:C54"/>
  </sortState>
  <printOptions gridLines="1"/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PIC LIST FY 20</vt:lpstr>
      <vt:lpstr>PIC Index FY 20</vt:lpstr>
      <vt:lpstr>Past Indices</vt:lpstr>
      <vt:lpstr>'PIC Index FY 20'!Print_Area</vt:lpstr>
      <vt:lpstr>'PIC LIST FY 20'!Print_Area</vt:lpstr>
      <vt:lpstr>'PIC Index FY 20'!Print_Titles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kathie rubenbauer</dc:creator>
  <cp:lastModifiedBy>Lindquist, Eric</cp:lastModifiedBy>
  <cp:lastPrinted>2020-01-22T19:37:22Z</cp:lastPrinted>
  <dcterms:created xsi:type="dcterms:W3CDTF">1998-07-10T17:18:02Z</dcterms:created>
  <dcterms:modified xsi:type="dcterms:W3CDTF">2020-02-18T23:58:42Z</dcterms:modified>
</cp:coreProperties>
</file>