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Sheet1" sheetId="1" r:id="rId1"/>
    <sheet name="Revised Exp Report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<sst xmlns="http://schemas.openxmlformats.org/spreadsheetml/2006/main" count="121" uniqueCount="82">
  <si>
    <t>Monthly budget</t>
  </si>
  <si>
    <t>Transportation</t>
  </si>
  <si>
    <t>Annual</t>
  </si>
  <si>
    <t>Monthly</t>
  </si>
  <si>
    <t>Monthly expenses</t>
  </si>
  <si>
    <t>Balance for month</t>
  </si>
  <si>
    <t>Expenses to date</t>
  </si>
  <si>
    <t>Total budget</t>
  </si>
  <si>
    <t>Statement Date</t>
  </si>
  <si>
    <t>Budget Overview</t>
  </si>
  <si>
    <t>Budget Detail</t>
  </si>
  <si>
    <t>Joe Support</t>
  </si>
  <si>
    <t>Pay Period</t>
  </si>
  <si>
    <t>6/6/08 - 6/19/08</t>
  </si>
  <si>
    <t>Line Item:</t>
  </si>
  <si>
    <t>Direct Hire Personnel Support</t>
  </si>
  <si>
    <t>SARAH Inc</t>
  </si>
  <si>
    <t>Total</t>
  </si>
  <si>
    <t>Direct Hire - Personal Support</t>
  </si>
  <si>
    <t>Activity Fees - staff</t>
  </si>
  <si>
    <t># hours/units</t>
  </si>
  <si>
    <t xml:space="preserve"> Rate</t>
  </si>
  <si>
    <t xml:space="preserve">Sarah, Inc </t>
  </si>
  <si>
    <t>Activity Fees - Staff</t>
  </si>
  <si>
    <t>6/20/08 - 7/4/08</t>
  </si>
  <si>
    <t>Donna Worker</t>
  </si>
  <si>
    <t>Total for line item</t>
  </si>
  <si>
    <t>Name: I.M. Onmyown</t>
  </si>
  <si>
    <t>DDS number 55555</t>
  </si>
  <si>
    <t>Report Month: June</t>
  </si>
  <si>
    <t>Budget Period: 7/1/08 -6/30/09</t>
  </si>
  <si>
    <t>Budgeted  to date</t>
  </si>
  <si>
    <t xml:space="preserve">Budget Funds Remaining  </t>
  </si>
  <si>
    <t xml:space="preserve">Benefits </t>
  </si>
  <si>
    <t xml:space="preserve">Annual Budget </t>
  </si>
  <si>
    <t xml:space="preserve">Balance to Date </t>
  </si>
  <si>
    <t xml:space="preserve">/Year December 2008 </t>
  </si>
  <si>
    <t xml:space="preserve">Residential Supports </t>
  </si>
  <si>
    <t>SARAH Inc. - Individual Home Support Ind. Day Support</t>
  </si>
  <si>
    <t xml:space="preserve">Day Supports </t>
  </si>
  <si>
    <t xml:space="preserve">Servcies and Supports </t>
  </si>
  <si>
    <t xml:space="preserve">Services and Supports </t>
  </si>
  <si>
    <t xml:space="preserve">ABD DSO </t>
  </si>
  <si>
    <t xml:space="preserve">DDS # </t>
  </si>
  <si>
    <t xml:space="preserve">Header </t>
  </si>
  <si>
    <t xml:space="preserve">FI Name </t>
  </si>
  <si>
    <t xml:space="preserve">Contact Information </t>
  </si>
  <si>
    <t xml:space="preserve">Residential Budget </t>
  </si>
  <si>
    <t xml:space="preserve">Supports and Services </t>
  </si>
  <si>
    <t xml:space="preserve">Direct Hire - Benefits </t>
  </si>
  <si>
    <t xml:space="preserve">Activity Fee </t>
  </si>
  <si>
    <t xml:space="preserve">Monthly Budget </t>
  </si>
  <si>
    <t xml:space="preserve">Monthly Expenditures </t>
  </si>
  <si>
    <t xml:space="preserve">Monthly Balance </t>
  </si>
  <si>
    <t xml:space="preserve">Annual Budget Overview </t>
  </si>
  <si>
    <t xml:space="preserve">Total </t>
  </si>
  <si>
    <t xml:space="preserve">Day Budget </t>
  </si>
  <si>
    <t xml:space="preserve">ABD Transportation </t>
  </si>
  <si>
    <t xml:space="preserve">Camp Horizons Camp </t>
  </si>
  <si>
    <t xml:space="preserve">Consumer Name </t>
  </si>
  <si>
    <t xml:space="preserve">Direct Hire Personal Support </t>
  </si>
  <si>
    <t xml:space="preserve">Donna </t>
  </si>
  <si>
    <t xml:space="preserve">Mickey </t>
  </si>
  <si>
    <t xml:space="preserve">Hours/Units </t>
  </si>
  <si>
    <t xml:space="preserve">Rate </t>
  </si>
  <si>
    <t xml:space="preserve">Greg </t>
  </si>
  <si>
    <t xml:space="preserve">Direct Hire Benefits </t>
  </si>
  <si>
    <t xml:space="preserve">Total Line Item </t>
  </si>
  <si>
    <t xml:space="preserve">Transportation </t>
  </si>
  <si>
    <t>Page 1</t>
  </si>
  <si>
    <t xml:space="preserve">Year to Date Budget Overview </t>
  </si>
  <si>
    <t xml:space="preserve">Camp Horizons </t>
  </si>
  <si>
    <t xml:space="preserve">Budget Period: 1/1/2009 to 12/31/2009 </t>
  </si>
  <si>
    <t xml:space="preserve">Statement Date: February 10 2009 </t>
  </si>
  <si>
    <t xml:space="preserve">Statement Month: January 2009 </t>
  </si>
  <si>
    <t xml:space="preserve">January  Budget Overview </t>
  </si>
  <si>
    <t xml:space="preserve">Pay Period 1/1/2009 - 1/15/2009 </t>
  </si>
  <si>
    <t xml:space="preserve">Pay Period 1/16/2009 - 1/30/209  </t>
  </si>
  <si>
    <t xml:space="preserve">Recreation Activity Fee </t>
  </si>
  <si>
    <t xml:space="preserve">Transportation Per Mile </t>
  </si>
  <si>
    <t xml:space="preserve">Employee Name </t>
  </si>
  <si>
    <t xml:space="preserve">Page 2 Monthly Budget Details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</si>
</sst>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 horizontal="center" wrapText="1"/>
    </xf>
    <xf numFmtId="1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4" fontId="0" fillId="0" borderId="7" xfId="0" applyNumberFormat="1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2" fontId="0" fillId="0" borderId="8" xfId="0" applyNumberFormat="1" applyBorder="1" applyAlignment="1">
      <alignment/>
    </xf>
    <xf numFmtId="1" fontId="1" fillId="0" borderId="8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0" fontId="0" fillId="0" borderId="8" xfId="0" applyBorder="1" applyAlignment="1">
      <alignment horizontal="right"/>
    </xf>
    <xf numFmtId="0" fontId="0" fillId="0" borderId="0" xfId="0" applyFill="1" applyBorder="1" applyAlignment="1">
      <alignment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0" fillId="3" borderId="12" xfId="0" applyFill="1" applyBorder="1" applyAlignment="1">
      <alignment horizontal="center" wrapText="1"/>
    </xf>
    <xf numFmtId="0" fontId="0" fillId="3" borderId="0" xfId="0" applyFill="1" applyBorder="1" applyAlignment="1">
      <alignment/>
    </xf>
    <xf numFmtId="1" fontId="0" fillId="3" borderId="12" xfId="0" applyNumberFormat="1" applyFill="1" applyBorder="1" applyAlignment="1">
      <alignment/>
    </xf>
    <xf numFmtId="0" fontId="0" fillId="3" borderId="12" xfId="0" applyFill="1" applyBorder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5" xfId="0" applyNumberForma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3" borderId="0" xfId="0" applyFont="1" applyFill="1" applyAlignment="1">
      <alignment horizontal="right"/>
    </xf>
    <xf numFmtId="0" fontId="0" fillId="3" borderId="0" xfId="0" applyFill="1" applyAlignment="1">
      <alignment wrapText="1"/>
    </xf>
    <xf numFmtId="9" fontId="0" fillId="0" borderId="0" xfId="0" applyNumberFormat="1" applyAlignment="1">
      <alignment wrapText="1"/>
    </xf>
    <xf numFmtId="9" fontId="1" fillId="0" borderId="0" xfId="0" applyNumberFormat="1" applyFont="1" applyAlignment="1">
      <alignment wrapText="1"/>
    </xf>
    <xf numFmtId="0" fontId="1" fillId="0" borderId="0" xfId="0" applyFont="1" applyAlignment="1">
      <alignment horizontal="left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/>
    </xf>
    <xf numFmtId="166" fontId="0" fillId="0" borderId="0" xfId="0" applyNumberFormat="1" applyAlignment="1">
      <alignment wrapText="1"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wrapText="1"/>
    </xf>
    <xf numFmtId="0" fontId="1" fillId="4" borderId="0" xfId="0" applyFont="1" applyFill="1" applyAlignment="1">
      <alignment/>
    </xf>
    <xf numFmtId="0" fontId="0" fillId="4" borderId="0" xfId="0" applyFill="1" applyAlignment="1">
      <alignment wrapText="1"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workbookViewId="0" topLeftCell="A8">
      <selection activeCell="J54" sqref="J54"/>
    </sheetView>
  </sheetViews>
  <sheetFormatPr defaultColWidth="9.140625" defaultRowHeight="12.75"/>
  <cols>
    <col min="1" max="1" width="48.28125" style="0" bestFit="1" customWidth="1"/>
    <col min="2" max="2" width="9.7109375" style="0" customWidth="1"/>
    <col min="3" max="3" width="12.421875" style="0" customWidth="1"/>
    <col min="4" max="4" width="9.7109375" style="0" customWidth="1"/>
    <col min="5" max="5" width="2.57421875" style="0" customWidth="1"/>
    <col min="6" max="8" width="9.7109375" style="0" customWidth="1"/>
    <col min="9" max="9" width="2.57421875" style="0" customWidth="1"/>
    <col min="10" max="10" width="9.7109375" style="0" customWidth="1"/>
    <col min="11" max="11" width="10.57421875" style="0" customWidth="1"/>
    <col min="12" max="12" width="9.7109375" style="0" customWidth="1"/>
  </cols>
  <sheetData>
    <row r="1" spans="1:4" ht="12.75">
      <c r="A1" t="s">
        <v>27</v>
      </c>
      <c r="C1" t="s">
        <v>8</v>
      </c>
      <c r="D1" s="39">
        <v>39838</v>
      </c>
    </row>
    <row r="2" spans="1:4" ht="12.75">
      <c r="A2" t="s">
        <v>28</v>
      </c>
      <c r="C2" t="s">
        <v>29</v>
      </c>
      <c r="D2" t="s">
        <v>36</v>
      </c>
    </row>
    <row r="3" ht="12.75">
      <c r="A3" t="s">
        <v>30</v>
      </c>
    </row>
    <row r="5" ht="12.75">
      <c r="B5" s="1" t="s">
        <v>9</v>
      </c>
    </row>
    <row r="7" spans="2:10" ht="15.75">
      <c r="B7" s="38" t="s">
        <v>3</v>
      </c>
      <c r="F7" s="38" t="s">
        <v>2</v>
      </c>
      <c r="J7" s="38" t="s">
        <v>2</v>
      </c>
    </row>
    <row r="8" spans="1:11" ht="38.25">
      <c r="A8" s="40" t="s">
        <v>37</v>
      </c>
      <c r="B8" s="2" t="s">
        <v>0</v>
      </c>
      <c r="C8" s="2" t="s">
        <v>4</v>
      </c>
      <c r="D8" s="6" t="s">
        <v>5</v>
      </c>
      <c r="E8" s="34"/>
      <c r="F8" s="2" t="s">
        <v>31</v>
      </c>
      <c r="G8" s="2" t="s">
        <v>6</v>
      </c>
      <c r="H8" s="2" t="s">
        <v>35</v>
      </c>
      <c r="I8" s="30"/>
      <c r="J8" s="2" t="s">
        <v>34</v>
      </c>
      <c r="K8" s="2" t="s">
        <v>32</v>
      </c>
    </row>
    <row r="9" spans="1:11" ht="12.75">
      <c r="A9" s="1" t="s">
        <v>41</v>
      </c>
      <c r="B9" s="5"/>
      <c r="C9" s="5"/>
      <c r="D9" s="5"/>
      <c r="E9" s="35"/>
      <c r="F9" s="5"/>
      <c r="G9" s="5"/>
      <c r="H9" s="5"/>
      <c r="I9" s="31"/>
      <c r="J9" s="5"/>
      <c r="K9" s="5"/>
    </row>
    <row r="10" spans="1:11" ht="12.75">
      <c r="A10" s="3" t="s">
        <v>18</v>
      </c>
      <c r="B10" s="3">
        <v>1200</v>
      </c>
      <c r="C10" s="4">
        <v>1000</v>
      </c>
      <c r="D10" s="7">
        <f>(B10-C10)</f>
        <v>200</v>
      </c>
      <c r="E10" s="36"/>
      <c r="F10" s="4">
        <f>(6*B10)</f>
        <v>7200</v>
      </c>
      <c r="G10" s="3">
        <f>(6*C10)</f>
        <v>6000</v>
      </c>
      <c r="H10" s="4">
        <f>(F10-G10)</f>
        <v>1200</v>
      </c>
      <c r="I10" s="32"/>
      <c r="J10" s="4">
        <f>B10*12</f>
        <v>14400</v>
      </c>
      <c r="K10" s="4">
        <f>J10-G10</f>
        <v>8400</v>
      </c>
    </row>
    <row r="11" spans="1:11" ht="12.75">
      <c r="A11" s="3" t="s">
        <v>38</v>
      </c>
      <c r="B11" s="3">
        <v>2000</v>
      </c>
      <c r="C11" s="3">
        <v>1800</v>
      </c>
      <c r="D11" s="7">
        <f>(B11-C11)</f>
        <v>200</v>
      </c>
      <c r="E11" s="37"/>
      <c r="F11" s="4">
        <f>(6*B11)</f>
        <v>12000</v>
      </c>
      <c r="G11" s="3">
        <f>(6*C11)</f>
        <v>10800</v>
      </c>
      <c r="H11" s="4">
        <f>(F11-G11)</f>
        <v>1200</v>
      </c>
      <c r="I11" s="32"/>
      <c r="J11" s="4">
        <f>B11*12</f>
        <v>24000</v>
      </c>
      <c r="K11" s="4">
        <f>J11-G11</f>
        <v>13200</v>
      </c>
    </row>
    <row r="12" spans="1:11" ht="12.75">
      <c r="A12" s="3" t="s">
        <v>19</v>
      </c>
      <c r="B12" s="3">
        <v>500</v>
      </c>
      <c r="C12" s="3">
        <v>50</v>
      </c>
      <c r="D12" s="7">
        <f>(B12-C12)</f>
        <v>450</v>
      </c>
      <c r="E12" s="37"/>
      <c r="F12" s="4">
        <v>500</v>
      </c>
      <c r="G12" s="3">
        <f>(6*C12)</f>
        <v>300</v>
      </c>
      <c r="H12" s="4">
        <f>(F12-G12)</f>
        <v>200</v>
      </c>
      <c r="I12" s="32"/>
      <c r="J12" s="4">
        <f>B12*12</f>
        <v>6000</v>
      </c>
      <c r="K12" s="4">
        <f>J12-G12</f>
        <v>5700</v>
      </c>
    </row>
    <row r="13" spans="1:11" ht="12.75">
      <c r="A13" s="3" t="s">
        <v>1</v>
      </c>
      <c r="B13" s="3">
        <v>100</v>
      </c>
      <c r="C13" s="3">
        <v>80</v>
      </c>
      <c r="D13" s="7">
        <f>(B13-C13)</f>
        <v>20</v>
      </c>
      <c r="E13" s="37"/>
      <c r="F13" s="4">
        <f>(6*B13)</f>
        <v>600</v>
      </c>
      <c r="G13" s="3">
        <f>(6*C13)</f>
        <v>480</v>
      </c>
      <c r="H13" s="4">
        <f>(F13-G13)</f>
        <v>120</v>
      </c>
      <c r="I13" s="32"/>
      <c r="J13" s="4">
        <f>B13*12</f>
        <v>1200</v>
      </c>
      <c r="K13" s="4">
        <f>J13-G13</f>
        <v>720</v>
      </c>
    </row>
    <row r="14" spans="5:11" ht="12.75">
      <c r="E14" s="33"/>
      <c r="F14" s="4"/>
      <c r="I14" s="33"/>
      <c r="J14" s="4"/>
      <c r="K14" s="4"/>
    </row>
    <row r="15" spans="1:11" ht="12.75">
      <c r="A15" s="3" t="s">
        <v>7</v>
      </c>
      <c r="B15" s="3">
        <f>SUM(B10:B14)</f>
        <v>3800</v>
      </c>
      <c r="C15" s="4">
        <f>SUM(C10:C14)</f>
        <v>2930</v>
      </c>
      <c r="D15" s="4">
        <f>SUM(D10:D14)</f>
        <v>870</v>
      </c>
      <c r="E15" s="37"/>
      <c r="F15" s="4">
        <f>(6*B15)</f>
        <v>22800</v>
      </c>
      <c r="G15" s="3">
        <f>SUM(G10:G14)</f>
        <v>17580</v>
      </c>
      <c r="H15" s="4">
        <f>SUM(H10:H14)</f>
        <v>2720</v>
      </c>
      <c r="I15" s="32"/>
      <c r="J15" s="4">
        <f>B15*12</f>
        <v>45600</v>
      </c>
      <c r="K15" s="4">
        <f>J15-G15</f>
        <v>28020</v>
      </c>
    </row>
    <row r="16" spans="1:11" ht="12.75">
      <c r="A16" s="8"/>
      <c r="B16" s="8"/>
      <c r="C16" s="41"/>
      <c r="D16" s="41"/>
      <c r="E16" s="35"/>
      <c r="F16" s="41"/>
      <c r="G16" s="8"/>
      <c r="H16" s="41"/>
      <c r="I16" s="35"/>
      <c r="J16" s="41"/>
      <c r="K16" s="41"/>
    </row>
    <row r="17" spans="1:11" ht="12.75">
      <c r="A17" s="15" t="s">
        <v>39</v>
      </c>
      <c r="B17" s="8"/>
      <c r="C17" s="41"/>
      <c r="D17" s="41"/>
      <c r="E17" s="35"/>
      <c r="F17" s="41"/>
      <c r="G17" s="8"/>
      <c r="H17" s="41"/>
      <c r="I17" s="35"/>
      <c r="J17" s="41"/>
      <c r="K17" s="41"/>
    </row>
    <row r="18" spans="1:11" ht="12.75">
      <c r="A18" s="42" t="s">
        <v>40</v>
      </c>
      <c r="B18" s="8"/>
      <c r="C18" s="41"/>
      <c r="D18" s="41"/>
      <c r="E18" s="35"/>
      <c r="F18" s="41"/>
      <c r="G18" s="8"/>
      <c r="H18" s="41"/>
      <c r="I18" s="35"/>
      <c r="J18" s="41"/>
      <c r="K18" s="41"/>
    </row>
    <row r="19" spans="1:11" ht="13.5" customHeight="1">
      <c r="A19" s="29" t="s">
        <v>42</v>
      </c>
      <c r="B19">
        <v>1200</v>
      </c>
      <c r="C19">
        <v>1150</v>
      </c>
      <c r="D19">
        <v>50</v>
      </c>
      <c r="F19" s="4">
        <f>(6*B19)</f>
        <v>7200</v>
      </c>
      <c r="G19" s="3">
        <f>(6*C19)</f>
        <v>6900</v>
      </c>
      <c r="H19" s="4">
        <f>(F19-G19)</f>
        <v>300</v>
      </c>
      <c r="J19" s="4">
        <f>B19*12</f>
        <v>14400</v>
      </c>
      <c r="K19" s="4">
        <f>J19-G19</f>
        <v>7500</v>
      </c>
    </row>
    <row r="20" spans="1:11" ht="13.5" customHeight="1">
      <c r="A20" s="29"/>
      <c r="F20" s="43"/>
      <c r="G20" s="12"/>
      <c r="H20" s="41"/>
      <c r="J20" s="41"/>
      <c r="K20" s="41"/>
    </row>
    <row r="21" spans="1:11" ht="13.5" customHeight="1">
      <c r="A21" s="29"/>
      <c r="F21" s="43"/>
      <c r="G21" s="12"/>
      <c r="H21" s="41"/>
      <c r="J21" s="41"/>
      <c r="K21" s="41"/>
    </row>
    <row r="22" spans="1:11" ht="13.5" customHeight="1">
      <c r="A22" s="29"/>
      <c r="F22" s="43"/>
      <c r="G22" s="12"/>
      <c r="H22" s="41"/>
      <c r="J22" s="41"/>
      <c r="K22" s="41"/>
    </row>
    <row r="23" spans="1:11" ht="13.5" customHeight="1">
      <c r="A23" s="29"/>
      <c r="F23" s="43"/>
      <c r="G23" s="12"/>
      <c r="H23" s="41"/>
      <c r="J23" s="41"/>
      <c r="K23" s="41"/>
    </row>
    <row r="24" spans="1:7" ht="12.75">
      <c r="A24" s="9"/>
      <c r="B24" s="10" t="s">
        <v>10</v>
      </c>
      <c r="C24" s="11"/>
      <c r="D24" s="11"/>
      <c r="E24" s="11"/>
      <c r="F24" s="11"/>
      <c r="G24" s="12"/>
    </row>
    <row r="25" spans="1:7" ht="12.75">
      <c r="A25" s="13"/>
      <c r="B25" s="8"/>
      <c r="C25" s="8"/>
      <c r="D25" s="8"/>
      <c r="E25" s="8"/>
      <c r="F25" s="8"/>
      <c r="G25" s="14"/>
    </row>
    <row r="26" spans="1:7" ht="12.75">
      <c r="A26" s="13" t="s">
        <v>14</v>
      </c>
      <c r="B26" s="15" t="s">
        <v>15</v>
      </c>
      <c r="C26" s="8"/>
      <c r="D26" s="8"/>
      <c r="E26" s="8"/>
      <c r="F26" s="8"/>
      <c r="G26" s="14"/>
    </row>
    <row r="27" spans="1:7" ht="12.75">
      <c r="A27" s="13"/>
      <c r="B27" s="8"/>
      <c r="C27" s="8"/>
      <c r="D27" s="8"/>
      <c r="E27" s="8"/>
      <c r="F27" s="8"/>
      <c r="G27" s="14"/>
    </row>
    <row r="28" spans="1:7" ht="12.75">
      <c r="A28" s="13" t="s">
        <v>12</v>
      </c>
      <c r="B28" s="8"/>
      <c r="C28" s="8"/>
      <c r="D28" s="8" t="s">
        <v>20</v>
      </c>
      <c r="E28" s="8"/>
      <c r="F28" s="16" t="s">
        <v>21</v>
      </c>
      <c r="G28" s="28" t="s">
        <v>17</v>
      </c>
    </row>
    <row r="29" spans="1:7" ht="12.75">
      <c r="A29" s="17" t="s">
        <v>24</v>
      </c>
      <c r="B29" s="8" t="s">
        <v>11</v>
      </c>
      <c r="C29" s="8"/>
      <c r="D29" s="18">
        <v>19</v>
      </c>
      <c r="E29" s="8"/>
      <c r="F29" s="19">
        <v>13.5</v>
      </c>
      <c r="G29" s="14">
        <f>+D29*F29</f>
        <v>256.5</v>
      </c>
    </row>
    <row r="30" spans="1:7" ht="12.75">
      <c r="A30" s="13"/>
      <c r="B30" s="8" t="s">
        <v>25</v>
      </c>
      <c r="C30" s="8"/>
      <c r="D30" s="18">
        <v>22</v>
      </c>
      <c r="E30" s="8"/>
      <c r="F30" s="19">
        <v>13.5</v>
      </c>
      <c r="G30" s="14">
        <f>+D30*F30</f>
        <v>297</v>
      </c>
    </row>
    <row r="31" spans="1:7" ht="12.75">
      <c r="A31" s="13"/>
      <c r="B31" s="29" t="s">
        <v>33</v>
      </c>
      <c r="C31" s="8"/>
      <c r="D31" s="18"/>
      <c r="E31" s="8"/>
      <c r="F31" s="19">
        <v>0.12</v>
      </c>
      <c r="G31" s="14"/>
    </row>
    <row r="32" spans="1:7" ht="12.75">
      <c r="A32" s="13" t="s">
        <v>13</v>
      </c>
      <c r="B32" s="8" t="s">
        <v>11</v>
      </c>
      <c r="C32" s="8"/>
      <c r="D32" s="18">
        <v>19</v>
      </c>
      <c r="E32" s="8"/>
      <c r="F32" s="19">
        <v>13.5</v>
      </c>
      <c r="G32" s="14">
        <f>+D32*F32</f>
        <v>256.5</v>
      </c>
    </row>
    <row r="33" spans="1:7" ht="12.75">
      <c r="A33" s="13"/>
      <c r="B33" s="8" t="s">
        <v>25</v>
      </c>
      <c r="C33" s="8"/>
      <c r="D33" s="18">
        <v>16</v>
      </c>
      <c r="E33" s="8"/>
      <c r="F33" s="19">
        <v>13.5</v>
      </c>
      <c r="G33" s="14">
        <f>+D33*F33</f>
        <v>216</v>
      </c>
    </row>
    <row r="34" spans="1:7" ht="12.75">
      <c r="A34" s="13"/>
      <c r="B34" s="29" t="s">
        <v>33</v>
      </c>
      <c r="C34" s="8"/>
      <c r="D34" s="18"/>
      <c r="E34" s="8"/>
      <c r="F34" s="19">
        <v>0.12</v>
      </c>
      <c r="G34" s="14"/>
    </row>
    <row r="35" spans="1:7" ht="12.75">
      <c r="A35" s="20" t="s">
        <v>26</v>
      </c>
      <c r="B35" s="8"/>
      <c r="C35" s="8"/>
      <c r="D35" s="8"/>
      <c r="E35" s="8"/>
      <c r="F35" s="8"/>
      <c r="G35" s="21">
        <f>SUM(G29:G33)</f>
        <v>1026</v>
      </c>
    </row>
    <row r="36" spans="1:7" ht="12.75">
      <c r="A36" s="13"/>
      <c r="B36" s="8"/>
      <c r="C36" s="8"/>
      <c r="D36" s="8"/>
      <c r="E36" s="8"/>
      <c r="F36" s="8"/>
      <c r="G36" s="14"/>
    </row>
    <row r="37" spans="1:7" ht="12.75">
      <c r="A37" s="13"/>
      <c r="B37" s="15" t="s">
        <v>16</v>
      </c>
      <c r="C37" s="8"/>
      <c r="D37" s="8"/>
      <c r="E37" s="8"/>
      <c r="F37" s="8"/>
      <c r="G37" s="14"/>
    </row>
    <row r="38" spans="1:7" ht="12.75">
      <c r="A38" s="17" t="s">
        <v>24</v>
      </c>
      <c r="B38" s="8"/>
      <c r="C38" s="8"/>
      <c r="D38" s="8">
        <v>34.5</v>
      </c>
      <c r="E38" s="8"/>
      <c r="F38" s="8">
        <v>32.65</v>
      </c>
      <c r="G38" s="22">
        <f>+D38*F38</f>
        <v>1126.425</v>
      </c>
    </row>
    <row r="39" spans="1:7" ht="12.75">
      <c r="A39" s="13" t="s">
        <v>13</v>
      </c>
      <c r="B39" s="8"/>
      <c r="C39" s="8"/>
      <c r="D39" s="8">
        <v>34.5</v>
      </c>
      <c r="E39" s="8"/>
      <c r="F39" s="8">
        <v>32.65</v>
      </c>
      <c r="G39" s="22">
        <f>+D39*F39</f>
        <v>1126.425</v>
      </c>
    </row>
    <row r="40" spans="1:7" ht="12.75">
      <c r="A40" s="20" t="s">
        <v>26</v>
      </c>
      <c r="B40" s="8"/>
      <c r="C40" s="8"/>
      <c r="D40" s="8"/>
      <c r="E40" s="8"/>
      <c r="F40" s="8"/>
      <c r="G40" s="23">
        <f>SUM(G38:G39)</f>
        <v>2252.85</v>
      </c>
    </row>
    <row r="41" spans="1:7" ht="12.75">
      <c r="A41" s="13"/>
      <c r="B41" s="8"/>
      <c r="C41" s="8"/>
      <c r="D41" s="8"/>
      <c r="E41" s="8"/>
      <c r="F41" s="8"/>
      <c r="G41" s="14"/>
    </row>
    <row r="42" spans="1:7" ht="12.75">
      <c r="A42" s="13"/>
      <c r="B42" s="15" t="s">
        <v>23</v>
      </c>
      <c r="C42" s="8"/>
      <c r="D42" s="8"/>
      <c r="E42" s="8"/>
      <c r="F42" s="8"/>
      <c r="G42" s="14"/>
    </row>
    <row r="43" spans="1:7" ht="12.75">
      <c r="A43" s="17" t="s">
        <v>24</v>
      </c>
      <c r="B43" s="8"/>
      <c r="C43" s="8"/>
      <c r="D43" s="8">
        <v>1</v>
      </c>
      <c r="E43" s="8"/>
      <c r="F43" s="19">
        <v>9.75</v>
      </c>
      <c r="G43" s="22">
        <f>+D43*F43</f>
        <v>9.75</v>
      </c>
    </row>
    <row r="44" spans="1:7" ht="12.75">
      <c r="A44" s="13"/>
      <c r="B44" s="8"/>
      <c r="C44" s="8"/>
      <c r="D44" s="8"/>
      <c r="E44" s="8"/>
      <c r="F44" s="19"/>
      <c r="G44" s="22"/>
    </row>
    <row r="45" spans="1:7" ht="12.75">
      <c r="A45" s="13" t="s">
        <v>13</v>
      </c>
      <c r="B45" s="8"/>
      <c r="C45" s="8"/>
      <c r="D45" s="8">
        <v>1</v>
      </c>
      <c r="E45" s="8"/>
      <c r="F45" s="19">
        <v>15.75</v>
      </c>
      <c r="G45" s="22">
        <f>+D45*F45</f>
        <v>15.75</v>
      </c>
    </row>
    <row r="46" spans="1:7" ht="12.75">
      <c r="A46" s="20" t="s">
        <v>26</v>
      </c>
      <c r="B46" s="8"/>
      <c r="C46" s="8"/>
      <c r="D46" s="8"/>
      <c r="E46" s="8"/>
      <c r="F46" s="8"/>
      <c r="G46" s="24">
        <f>SUM(G43:G45)</f>
        <v>25.5</v>
      </c>
    </row>
    <row r="47" spans="1:7" ht="12.75">
      <c r="A47" s="13"/>
      <c r="B47" s="8"/>
      <c r="C47" s="8"/>
      <c r="D47" s="8"/>
      <c r="E47" s="8"/>
      <c r="F47" s="8"/>
      <c r="G47" s="14"/>
    </row>
    <row r="48" spans="1:7" ht="12.75">
      <c r="A48" s="13"/>
      <c r="B48" s="15" t="s">
        <v>1</v>
      </c>
      <c r="C48" s="8"/>
      <c r="D48" s="8"/>
      <c r="E48" s="8"/>
      <c r="F48" s="8"/>
      <c r="G48" s="14"/>
    </row>
    <row r="49" spans="1:7" ht="12.75">
      <c r="A49" s="17" t="s">
        <v>24</v>
      </c>
      <c r="B49" s="8" t="s">
        <v>22</v>
      </c>
      <c r="C49" s="8"/>
      <c r="D49" s="8">
        <v>454</v>
      </c>
      <c r="E49" s="8"/>
      <c r="F49" s="8">
        <v>0.44</v>
      </c>
      <c r="G49" s="14">
        <f>+D49*F49</f>
        <v>199.76</v>
      </c>
    </row>
    <row r="50" spans="1:7" ht="12.75">
      <c r="A50" s="13" t="s">
        <v>13</v>
      </c>
      <c r="B50" s="8" t="s">
        <v>22</v>
      </c>
      <c r="C50" s="8"/>
      <c r="D50" s="8">
        <v>454</v>
      </c>
      <c r="E50" s="8"/>
      <c r="F50" s="8">
        <v>0.44</v>
      </c>
      <c r="G50" s="14">
        <f>+F50*D50</f>
        <v>199.76</v>
      </c>
    </row>
    <row r="51" spans="1:7" ht="12.75">
      <c r="A51" s="25" t="s">
        <v>26</v>
      </c>
      <c r="B51" s="26"/>
      <c r="C51" s="26"/>
      <c r="D51" s="26"/>
      <c r="E51" s="26"/>
      <c r="F51" s="26"/>
      <c r="G51" s="27">
        <f>SUM(G49:G50)</f>
        <v>399.52</v>
      </c>
    </row>
  </sheetData>
  <printOptions/>
  <pageMargins left="0.75" right="0.75" top="0.54" bottom="0.55" header="0.5" footer="0.5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>
      <selection activeCell="K43" sqref="K43"/>
    </sheetView>
  </sheetViews>
  <sheetFormatPr defaultColWidth="9.140625" defaultRowHeight="12.75"/>
  <cols>
    <col min="1" max="1" width="33.140625" style="0" bestFit="1" customWidth="1"/>
    <col min="2" max="2" width="11.8515625" style="44" customWidth="1"/>
    <col min="3" max="3" width="12.57421875" style="44" customWidth="1"/>
    <col min="4" max="4" width="9.57421875" style="44" bestFit="1" customWidth="1"/>
    <col min="6" max="6" width="10.00390625" style="0" customWidth="1"/>
    <col min="7" max="7" width="10.140625" style="0" customWidth="1"/>
    <col min="9" max="9" width="1.28515625" style="0" customWidth="1"/>
    <col min="11" max="11" width="14.00390625" style="0" customWidth="1"/>
  </cols>
  <sheetData>
    <row r="1" ht="12.75">
      <c r="A1" s="1" t="s">
        <v>44</v>
      </c>
    </row>
    <row r="2" ht="12.75">
      <c r="A2" s="1" t="s">
        <v>45</v>
      </c>
    </row>
    <row r="3" ht="12.75">
      <c r="A3" s="1" t="s">
        <v>46</v>
      </c>
    </row>
    <row r="4" ht="12.75">
      <c r="A4" s="1"/>
    </row>
    <row r="5" ht="12.75">
      <c r="A5" t="s">
        <v>59</v>
      </c>
    </row>
    <row r="6" ht="12.75">
      <c r="A6" t="s">
        <v>43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1" ht="12.75">
      <c r="A11" t="s">
        <v>69</v>
      </c>
    </row>
    <row r="13" spans="2:10" ht="12.75">
      <c r="B13" s="1" t="s">
        <v>75</v>
      </c>
      <c r="F13" s="1" t="s">
        <v>70</v>
      </c>
      <c r="J13" s="1" t="s">
        <v>54</v>
      </c>
    </row>
    <row r="14" spans="1:11" ht="38.25">
      <c r="A14" s="1" t="s">
        <v>47</v>
      </c>
      <c r="B14" s="46" t="s">
        <v>51</v>
      </c>
      <c r="C14" s="46" t="s">
        <v>52</v>
      </c>
      <c r="D14" s="46" t="s">
        <v>53</v>
      </c>
      <c r="F14" s="49" t="s">
        <v>31</v>
      </c>
      <c r="G14" s="49" t="s">
        <v>6</v>
      </c>
      <c r="H14" s="49" t="s">
        <v>35</v>
      </c>
      <c r="I14" s="30"/>
      <c r="J14" s="49" t="s">
        <v>34</v>
      </c>
      <c r="K14" s="49" t="s">
        <v>32</v>
      </c>
    </row>
    <row r="15" spans="1:9" ht="12.75">
      <c r="A15" s="1" t="s">
        <v>48</v>
      </c>
      <c r="I15" s="33"/>
    </row>
    <row r="16" spans="1:11" ht="12.75">
      <c r="A16" s="8" t="s">
        <v>18</v>
      </c>
      <c r="B16" s="44">
        <v>1000</v>
      </c>
      <c r="C16" s="44">
        <v>800</v>
      </c>
      <c r="D16" s="44">
        <f>B16-C16</f>
        <v>200</v>
      </c>
      <c r="F16" s="44">
        <v>1000</v>
      </c>
      <c r="G16" s="44">
        <v>800</v>
      </c>
      <c r="H16" s="44">
        <f>F16-G16</f>
        <v>200</v>
      </c>
      <c r="I16" s="33"/>
      <c r="J16">
        <v>12000</v>
      </c>
      <c r="K16">
        <f>J16-G16</f>
        <v>11200</v>
      </c>
    </row>
    <row r="17" spans="1:11" ht="12.75">
      <c r="A17" s="29" t="s">
        <v>49</v>
      </c>
      <c r="B17" s="44">
        <v>120</v>
      </c>
      <c r="C17" s="44">
        <v>100</v>
      </c>
      <c r="D17" s="44">
        <f aca="true" t="shared" si="0" ref="D17:D29">B17-C17</f>
        <v>20</v>
      </c>
      <c r="F17" s="44">
        <v>120</v>
      </c>
      <c r="G17" s="44">
        <v>100</v>
      </c>
      <c r="H17" s="44">
        <f>F17-G17</f>
        <v>20</v>
      </c>
      <c r="I17" s="33"/>
      <c r="J17">
        <v>1200</v>
      </c>
      <c r="K17">
        <f aca="true" t="shared" si="1" ref="K17:K29">J17-G17</f>
        <v>1100</v>
      </c>
    </row>
    <row r="18" spans="1:11" ht="12.75">
      <c r="A18" s="29" t="s">
        <v>78</v>
      </c>
      <c r="B18" s="44">
        <v>500</v>
      </c>
      <c r="C18" s="44">
        <v>10</v>
      </c>
      <c r="D18" s="44">
        <f t="shared" si="0"/>
        <v>490</v>
      </c>
      <c r="F18" s="44">
        <v>500</v>
      </c>
      <c r="G18" s="44">
        <v>10</v>
      </c>
      <c r="H18" s="44">
        <f>F18-G18</f>
        <v>490</v>
      </c>
      <c r="I18" s="33"/>
      <c r="J18">
        <v>500</v>
      </c>
      <c r="K18">
        <f t="shared" si="1"/>
        <v>490</v>
      </c>
    </row>
    <row r="19" spans="1:11" ht="12.75">
      <c r="A19" s="29" t="s">
        <v>79</v>
      </c>
      <c r="B19" s="44">
        <v>100</v>
      </c>
      <c r="C19" s="44">
        <v>80</v>
      </c>
      <c r="D19" s="44">
        <f t="shared" si="0"/>
        <v>20</v>
      </c>
      <c r="F19" s="44">
        <v>100</v>
      </c>
      <c r="G19" s="44">
        <v>80</v>
      </c>
      <c r="H19" s="44">
        <f>F19-G19</f>
        <v>20</v>
      </c>
      <c r="I19" s="33"/>
      <c r="J19">
        <v>1200</v>
      </c>
      <c r="K19">
        <f t="shared" si="1"/>
        <v>1120</v>
      </c>
    </row>
    <row r="20" spans="1:11" ht="12.75">
      <c r="A20" s="48" t="s">
        <v>55</v>
      </c>
      <c r="B20" s="44">
        <f>SUM(B16:B19)</f>
        <v>1720</v>
      </c>
      <c r="C20" s="44">
        <f>SUM(C16:C19)</f>
        <v>990</v>
      </c>
      <c r="D20" s="44">
        <f t="shared" si="0"/>
        <v>730</v>
      </c>
      <c r="F20" s="44">
        <f>SUM(F16:F19)</f>
        <v>1720</v>
      </c>
      <c r="G20" s="44">
        <f>SUM(G16:G19)</f>
        <v>990</v>
      </c>
      <c r="H20" s="44">
        <f>F20-G20</f>
        <v>730</v>
      </c>
      <c r="I20" s="33"/>
      <c r="J20">
        <f>SUM(J16:J19)</f>
        <v>14900</v>
      </c>
      <c r="K20">
        <f t="shared" si="1"/>
        <v>13910</v>
      </c>
    </row>
    <row r="21" spans="1:9" ht="12.75">
      <c r="A21" s="48"/>
      <c r="F21" s="44"/>
      <c r="G21" s="44"/>
      <c r="H21" s="44"/>
      <c r="I21" s="33"/>
    </row>
    <row r="22" spans="1:11" ht="5.25" customHeight="1">
      <c r="A22" s="51"/>
      <c r="B22" s="52"/>
      <c r="C22" s="52"/>
      <c r="D22" s="52"/>
      <c r="E22" s="33"/>
      <c r="F22" s="52"/>
      <c r="G22" s="52"/>
      <c r="H22" s="52"/>
      <c r="I22" s="33"/>
      <c r="J22" s="33"/>
      <c r="K22" s="33"/>
    </row>
    <row r="23" ht="12.75">
      <c r="I23" s="33"/>
    </row>
    <row r="24" spans="1:9" ht="12.75">
      <c r="A24" s="1" t="s">
        <v>56</v>
      </c>
      <c r="I24" s="33"/>
    </row>
    <row r="25" spans="1:9" ht="12.75">
      <c r="A25" s="1" t="s">
        <v>48</v>
      </c>
      <c r="I25" s="33"/>
    </row>
    <row r="26" spans="1:11" ht="12.75">
      <c r="A26" t="s">
        <v>42</v>
      </c>
      <c r="B26" s="44">
        <v>1500</v>
      </c>
      <c r="C26" s="44">
        <v>1450</v>
      </c>
      <c r="D26" s="44">
        <f t="shared" si="0"/>
        <v>50</v>
      </c>
      <c r="F26" s="44">
        <v>1500</v>
      </c>
      <c r="G26" s="44">
        <v>1450</v>
      </c>
      <c r="H26" s="44">
        <f>F26-G26</f>
        <v>50</v>
      </c>
      <c r="I26" s="33"/>
      <c r="J26">
        <v>18000</v>
      </c>
      <c r="K26">
        <f t="shared" si="1"/>
        <v>16550</v>
      </c>
    </row>
    <row r="27" spans="1:11" ht="12.75">
      <c r="A27" t="s">
        <v>57</v>
      </c>
      <c r="B27" s="44">
        <v>500</v>
      </c>
      <c r="C27" s="44">
        <v>475</v>
      </c>
      <c r="D27" s="44">
        <f t="shared" si="0"/>
        <v>25</v>
      </c>
      <c r="F27" s="44">
        <v>500</v>
      </c>
      <c r="G27" s="44">
        <v>475</v>
      </c>
      <c r="H27" s="44">
        <f>F27-G27</f>
        <v>25</v>
      </c>
      <c r="I27" s="33"/>
      <c r="J27">
        <v>6000</v>
      </c>
      <c r="K27">
        <f t="shared" si="1"/>
        <v>5525</v>
      </c>
    </row>
    <row r="28" spans="1:11" ht="12.75">
      <c r="A28" t="s">
        <v>58</v>
      </c>
      <c r="B28" s="44">
        <v>1200</v>
      </c>
      <c r="C28" s="44">
        <v>0</v>
      </c>
      <c r="D28" s="44">
        <f t="shared" si="0"/>
        <v>1200</v>
      </c>
      <c r="F28" s="44">
        <v>1200</v>
      </c>
      <c r="G28" s="44">
        <v>0</v>
      </c>
      <c r="H28" s="44">
        <f>F28-G28</f>
        <v>1200</v>
      </c>
      <c r="I28" s="33"/>
      <c r="J28">
        <v>1200</v>
      </c>
      <c r="K28">
        <f t="shared" si="1"/>
        <v>1200</v>
      </c>
    </row>
    <row r="29" spans="1:11" ht="12.75">
      <c r="A29" s="48" t="s">
        <v>55</v>
      </c>
      <c r="B29" s="44">
        <f>SUM(B26:B28)</f>
        <v>3200</v>
      </c>
      <c r="C29" s="44">
        <f>SUM(C26:C28)</f>
        <v>1925</v>
      </c>
      <c r="D29" s="44">
        <f t="shared" si="0"/>
        <v>1275</v>
      </c>
      <c r="F29" s="44">
        <f>SUM(F26:F28)</f>
        <v>3200</v>
      </c>
      <c r="G29" s="44">
        <f>SUM(G26:G28)</f>
        <v>1925</v>
      </c>
      <c r="H29" s="44">
        <f>F29-G29</f>
        <v>1275</v>
      </c>
      <c r="I29" s="33"/>
      <c r="J29">
        <f>SUM(J26:J28)</f>
        <v>25200</v>
      </c>
      <c r="K29">
        <f t="shared" si="1"/>
        <v>23275</v>
      </c>
    </row>
    <row r="30" ht="12.75">
      <c r="I30" s="50"/>
    </row>
    <row r="43" ht="12.75">
      <c r="A43" s="1" t="s">
        <v>81</v>
      </c>
    </row>
    <row r="44" spans="1:5" ht="12.75">
      <c r="A44" s="66" t="s">
        <v>47</v>
      </c>
      <c r="B44" s="67"/>
      <c r="C44" s="67"/>
      <c r="D44" s="67"/>
      <c r="E44" s="68"/>
    </row>
    <row r="45" ht="12.75">
      <c r="A45" s="1"/>
    </row>
    <row r="46" spans="1:5" ht="25.5">
      <c r="A46" s="1" t="s">
        <v>60</v>
      </c>
      <c r="B46" s="45" t="s">
        <v>80</v>
      </c>
      <c r="C46" s="45" t="s">
        <v>63</v>
      </c>
      <c r="D46" s="45" t="s">
        <v>64</v>
      </c>
      <c r="E46" s="45" t="s">
        <v>55</v>
      </c>
    </row>
    <row r="47" spans="1:5" ht="12.75">
      <c r="A47" s="47" t="s">
        <v>76</v>
      </c>
      <c r="B47" s="44" t="s">
        <v>65</v>
      </c>
      <c r="C47" s="44">
        <v>20</v>
      </c>
      <c r="D47" s="58">
        <v>10</v>
      </c>
      <c r="E47" s="59">
        <v>200</v>
      </c>
    </row>
    <row r="48" spans="2:5" ht="12.75">
      <c r="B48" s="44" t="s">
        <v>62</v>
      </c>
      <c r="C48" s="44">
        <v>20</v>
      </c>
      <c r="D48" s="58">
        <v>10</v>
      </c>
      <c r="E48" s="59">
        <v>200</v>
      </c>
    </row>
    <row r="49" spans="1:5" ht="12.75">
      <c r="A49" s="47" t="s">
        <v>77</v>
      </c>
      <c r="B49" s="44" t="s">
        <v>61</v>
      </c>
      <c r="C49" s="44">
        <v>20</v>
      </c>
      <c r="D49" s="58">
        <v>10</v>
      </c>
      <c r="E49" s="59">
        <v>200</v>
      </c>
    </row>
    <row r="50" spans="2:5" ht="12.75">
      <c r="B50" s="44" t="s">
        <v>65</v>
      </c>
      <c r="C50" s="44">
        <v>20</v>
      </c>
      <c r="D50" s="58">
        <v>10</v>
      </c>
      <c r="E50" s="59">
        <v>200</v>
      </c>
    </row>
    <row r="51" spans="1:5" ht="12.75">
      <c r="A51" s="48" t="s">
        <v>67</v>
      </c>
      <c r="B51" s="45"/>
      <c r="C51" s="45"/>
      <c r="D51" s="60"/>
      <c r="E51" s="60">
        <f>SUM(E47:E50)</f>
        <v>800</v>
      </c>
    </row>
    <row r="53" spans="1:5" ht="12.75">
      <c r="A53" s="1" t="s">
        <v>66</v>
      </c>
      <c r="D53" s="53">
        <v>0.12</v>
      </c>
      <c r="E53" s="59">
        <v>100</v>
      </c>
    </row>
    <row r="54" spans="1:5" ht="12.75">
      <c r="A54" s="48" t="s">
        <v>67</v>
      </c>
      <c r="D54" s="54"/>
      <c r="E54" s="61">
        <v>100</v>
      </c>
    </row>
    <row r="56" ht="12.75">
      <c r="A56" s="55" t="s">
        <v>50</v>
      </c>
    </row>
    <row r="57" spans="1:5" ht="12.75">
      <c r="A57" s="56">
        <v>39461</v>
      </c>
      <c r="C57" s="44">
        <v>1</v>
      </c>
      <c r="D57" s="62">
        <v>5</v>
      </c>
      <c r="E57" s="63">
        <v>5</v>
      </c>
    </row>
    <row r="58" spans="1:5" ht="12.75">
      <c r="A58" s="56">
        <v>39475</v>
      </c>
      <c r="C58" s="44">
        <v>1</v>
      </c>
      <c r="D58" s="62">
        <v>5</v>
      </c>
      <c r="E58" s="62">
        <v>5</v>
      </c>
    </row>
    <row r="59" spans="1:5" ht="12.75">
      <c r="A59" s="48" t="s">
        <v>67</v>
      </c>
      <c r="D59" s="62"/>
      <c r="E59" s="64">
        <v>10</v>
      </c>
    </row>
    <row r="60" spans="4:5" ht="12.75">
      <c r="D60" s="62"/>
      <c r="E60" s="63"/>
    </row>
    <row r="61" spans="1:5" ht="12.75">
      <c r="A61" s="1" t="s">
        <v>68</v>
      </c>
      <c r="D61" s="62"/>
      <c r="E61" s="63"/>
    </row>
    <row r="62" spans="1:5" ht="12.75">
      <c r="A62" s="56">
        <v>39827</v>
      </c>
      <c r="C62" s="44">
        <v>100</v>
      </c>
      <c r="D62" s="62">
        <v>0.4</v>
      </c>
      <c r="E62" s="63">
        <v>40</v>
      </c>
    </row>
    <row r="63" spans="1:5" ht="12.75">
      <c r="A63" s="56">
        <v>39841</v>
      </c>
      <c r="C63" s="44">
        <v>100</v>
      </c>
      <c r="D63" s="62">
        <v>0.4</v>
      </c>
      <c r="E63" s="63">
        <v>40</v>
      </c>
    </row>
    <row r="64" spans="1:5" ht="12.75">
      <c r="A64" s="48" t="s">
        <v>67</v>
      </c>
      <c r="D64" s="62"/>
      <c r="E64" s="64">
        <v>80</v>
      </c>
    </row>
    <row r="66" spans="1:5" ht="12.75">
      <c r="A66" s="66" t="s">
        <v>56</v>
      </c>
      <c r="B66" s="67"/>
      <c r="C66" s="67"/>
      <c r="D66" s="67"/>
      <c r="E66" s="68"/>
    </row>
    <row r="68" spans="1:5" ht="12.75">
      <c r="A68" s="1" t="s">
        <v>42</v>
      </c>
      <c r="C68" s="44" t="s">
        <v>63</v>
      </c>
      <c r="D68" s="44" t="s">
        <v>64</v>
      </c>
      <c r="E68" s="44" t="s">
        <v>55</v>
      </c>
    </row>
    <row r="69" spans="1:5" ht="12.75">
      <c r="A69" s="57">
        <v>39834</v>
      </c>
      <c r="C69" s="44">
        <v>14.5</v>
      </c>
      <c r="D69" s="62">
        <v>10</v>
      </c>
      <c r="E69" s="62">
        <v>1450</v>
      </c>
    </row>
    <row r="70" spans="1:5" ht="12.75">
      <c r="A70" s="48" t="s">
        <v>67</v>
      </c>
      <c r="D70" s="62"/>
      <c r="E70" s="65">
        <v>1450</v>
      </c>
    </row>
    <row r="71" spans="1:5" ht="12.75">
      <c r="A71" s="39"/>
      <c r="D71" s="62"/>
      <c r="E71" s="62"/>
    </row>
    <row r="72" spans="1:5" ht="12.75">
      <c r="A72" s="1" t="s">
        <v>57</v>
      </c>
      <c r="D72" s="62"/>
      <c r="E72" s="63"/>
    </row>
    <row r="73" spans="1:5" ht="12.75">
      <c r="A73" s="39">
        <v>39834</v>
      </c>
      <c r="C73" s="44">
        <v>118</v>
      </c>
      <c r="D73" s="62">
        <v>0.4</v>
      </c>
      <c r="E73" s="63">
        <v>475</v>
      </c>
    </row>
    <row r="74" spans="1:5" ht="12.75">
      <c r="A74" s="48" t="s">
        <v>67</v>
      </c>
      <c r="D74" s="62"/>
      <c r="E74" s="64">
        <v>475</v>
      </c>
    </row>
    <row r="75" spans="4:5" ht="12.75">
      <c r="D75" s="62"/>
      <c r="E75" s="63"/>
    </row>
    <row r="76" spans="1:5" ht="12.75">
      <c r="A76" s="1" t="s">
        <v>71</v>
      </c>
      <c r="D76" s="62"/>
      <c r="E76" s="63"/>
    </row>
    <row r="77" spans="1:5" ht="12.75">
      <c r="A77" s="57">
        <v>39843</v>
      </c>
      <c r="C77" s="44">
        <v>1</v>
      </c>
      <c r="D77" s="62"/>
      <c r="E77" s="63">
        <v>1925</v>
      </c>
    </row>
    <row r="78" spans="1:5" ht="12.75">
      <c r="A78" s="48" t="s">
        <v>67</v>
      </c>
      <c r="D78" s="62"/>
      <c r="E78" s="64">
        <v>1925</v>
      </c>
    </row>
  </sheetData>
  <printOptions/>
  <pageMargins left="0.5" right="0.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McMahonG</dc:creator>
  <cp:keywords/>
  <dc:description/>
  <cp:lastModifiedBy>gaskellj</cp:lastModifiedBy>
  <cp:lastPrinted>2009-04-28T14:18:06Z</cp:lastPrinted>
  <dcterms:created xsi:type="dcterms:W3CDTF">2008-06-16T18:24:42Z</dcterms:created>
  <dcterms:modified xsi:type="dcterms:W3CDTF">2009-07-09T13:06:01Z</dcterms:modified>
  <cp:category/>
  <cp:version/>
  <cp:contentType/>
  <cp:contentStatus/>
</cp:coreProperties>
</file>