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Report17A!$A$1:$C$13</definedName>
    <definedName name="_xlnm.Print_Area" localSheetId="8">Report17B!$A$10:$F$29</definedName>
    <definedName name="_xlnm.Print_Area" localSheetId="9">Report18!$A$9:$C$23</definedName>
    <definedName name="_xlnm.Print_Area" localSheetId="10">Report19!$A$11:$F$31</definedName>
    <definedName name="_xlnm.Print_Area" localSheetId="11">Report19B!$A$11:$F$31</definedName>
    <definedName name="_xlnm.Print_Area" localSheetId="0">Report20!$A$11:$C$351</definedName>
    <definedName name="_xlnm.Print_Area" localSheetId="12">Report21!$A$11:$E$96</definedName>
    <definedName name="_xlnm.Print_Area" localSheetId="13">Report22!$A$11:$C$20</definedName>
    <definedName name="_xlnm.Print_Area" localSheetId="14">Report23!$A$9:$F$59</definedName>
    <definedName name="_xlnm.Print_Area" localSheetId="1">Report5!$A$10:$D$184</definedName>
    <definedName name="_xlnm.Print_Area" localSheetId="2">Report6!$A$10:$E$136</definedName>
    <definedName name="_xlnm.Print_Area" localSheetId="3">Report6A!$A$10:$F$109</definedName>
    <definedName name="_xlnm.Print_Area" localSheetId="4">Report7!$A$10:$D$91</definedName>
    <definedName name="_xlnm.Print_Area" localSheetId="5">Report8!$A$10:$D$91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8" l="1"/>
  <c r="E56" i="18"/>
  <c r="F55" i="18"/>
  <c r="E55" i="18"/>
  <c r="F54" i="18"/>
  <c r="E54" i="18"/>
  <c r="F53" i="18"/>
  <c r="E53" i="18"/>
  <c r="F51" i="18"/>
  <c r="D51" i="18"/>
  <c r="C51" i="18"/>
  <c r="F50" i="18"/>
  <c r="E50" i="18"/>
  <c r="F49" i="18"/>
  <c r="E49" i="18"/>
  <c r="F48" i="18"/>
  <c r="E48" i="18"/>
  <c r="E51" i="18" s="1"/>
  <c r="F46" i="18"/>
  <c r="D46" i="18"/>
  <c r="E46" i="18"/>
  <c r="C46" i="18"/>
  <c r="D45" i="18"/>
  <c r="E45" i="18" s="1"/>
  <c r="C45" i="18"/>
  <c r="F45" i="18" s="1"/>
  <c r="F44" i="18"/>
  <c r="E44" i="18"/>
  <c r="F42" i="18"/>
  <c r="D42" i="18"/>
  <c r="C42" i="18"/>
  <c r="E42" i="18" s="1"/>
  <c r="F41" i="18"/>
  <c r="E41" i="18"/>
  <c r="F39" i="18"/>
  <c r="E39" i="18"/>
  <c r="F38" i="18"/>
  <c r="E38" i="18"/>
  <c r="E30" i="18"/>
  <c r="F30" i="18" s="1"/>
  <c r="E29" i="18"/>
  <c r="F29" i="18" s="1"/>
  <c r="E28" i="18"/>
  <c r="F28" i="18" s="1"/>
  <c r="F27" i="18"/>
  <c r="E27" i="18"/>
  <c r="D25" i="18"/>
  <c r="C25" i="18"/>
  <c r="E24" i="18"/>
  <c r="F24" i="18" s="1"/>
  <c r="E23" i="18"/>
  <c r="F23" i="18" s="1"/>
  <c r="F22" i="18"/>
  <c r="E22" i="18"/>
  <c r="D19" i="18"/>
  <c r="D20" i="18"/>
  <c r="E20" i="18" s="1"/>
  <c r="F20" i="18" s="1"/>
  <c r="C19" i="18"/>
  <c r="E19" i="18" s="1"/>
  <c r="C20" i="18"/>
  <c r="E18" i="18"/>
  <c r="F18" i="18" s="1"/>
  <c r="D16" i="18"/>
  <c r="E16" i="18" s="1"/>
  <c r="F16" i="18" s="1"/>
  <c r="C16" i="18"/>
  <c r="E15" i="18"/>
  <c r="F15" i="18" s="1"/>
  <c r="E13" i="18"/>
  <c r="F13" i="18" s="1"/>
  <c r="F12" i="18"/>
  <c r="E12" i="18"/>
  <c r="E89" i="16"/>
  <c r="E88" i="16"/>
  <c r="E85" i="16"/>
  <c r="E84" i="16"/>
  <c r="E81" i="16"/>
  <c r="E80" i="16"/>
  <c r="E77" i="16"/>
  <c r="E76" i="16"/>
  <c r="E73" i="16"/>
  <c r="E72" i="16"/>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s="1"/>
  <c r="F29" i="14"/>
  <c r="F27" i="14"/>
  <c r="F25" i="14"/>
  <c r="F23" i="14"/>
  <c r="F21" i="14"/>
  <c r="F19" i="14"/>
  <c r="F17" i="14"/>
  <c r="F15" i="14"/>
  <c r="F13" i="14"/>
  <c r="F11" i="14"/>
  <c r="F29" i="12"/>
  <c r="E29" i="12"/>
  <c r="D29" i="12"/>
  <c r="C29" i="12"/>
  <c r="F36" i="10"/>
  <c r="E36" i="10"/>
  <c r="D35" i="10"/>
  <c r="E35" i="10" s="1"/>
  <c r="C35" i="10"/>
  <c r="F35" i="10"/>
  <c r="F34" i="10"/>
  <c r="E34" i="10"/>
  <c r="F33" i="10"/>
  <c r="E33" i="10"/>
  <c r="F32" i="10"/>
  <c r="E32" i="10"/>
  <c r="F31" i="10"/>
  <c r="E31" i="10"/>
  <c r="F30" i="10"/>
  <c r="E30" i="10"/>
  <c r="E27" i="10"/>
  <c r="F27" i="10" s="1"/>
  <c r="D26" i="10"/>
  <c r="E26" i="10" s="1"/>
  <c r="F26" i="10" s="1"/>
  <c r="C26" i="10"/>
  <c r="E25" i="10"/>
  <c r="F25" i="10"/>
  <c r="F24" i="10"/>
  <c r="E24" i="10"/>
  <c r="E23" i="10"/>
  <c r="F23" i="10" s="1"/>
  <c r="F22" i="10"/>
  <c r="E22" i="10"/>
  <c r="E21" i="10"/>
  <c r="F21" i="10"/>
  <c r="F18" i="10"/>
  <c r="E18" i="10"/>
  <c r="D17" i="10"/>
  <c r="E17" i="10" s="1"/>
  <c r="C17" i="10"/>
  <c r="F17" i="10"/>
  <c r="F16" i="10"/>
  <c r="E16" i="10"/>
  <c r="F15" i="10"/>
  <c r="E15" i="10"/>
  <c r="F14" i="10"/>
  <c r="E14" i="10"/>
  <c r="F13" i="10"/>
  <c r="E13" i="10"/>
  <c r="F12" i="10"/>
  <c r="E12" i="10"/>
  <c r="C91" i="9"/>
  <c r="C91" i="8"/>
  <c r="F90" i="7"/>
  <c r="F55" i="7"/>
  <c r="F44" i="7"/>
  <c r="F104" i="7" s="1"/>
  <c r="F30" i="7"/>
  <c r="F18" i="7"/>
  <c r="E134" i="6"/>
  <c r="E136" i="6" s="1"/>
  <c r="E125" i="6"/>
  <c r="E118" i="6"/>
  <c r="E112" i="6"/>
  <c r="E107" i="6"/>
  <c r="E101" i="6"/>
  <c r="E95" i="6"/>
  <c r="E90" i="6"/>
  <c r="E84" i="6"/>
  <c r="E77" i="6"/>
  <c r="E71" i="6"/>
  <c r="E65" i="6"/>
  <c r="E59" i="6"/>
  <c r="E50" i="6"/>
  <c r="E41" i="6"/>
  <c r="E36" i="6"/>
  <c r="E31" i="6"/>
  <c r="E26" i="6"/>
  <c r="E21" i="6"/>
  <c r="E15" i="6"/>
  <c r="D180" i="5"/>
  <c r="D177" i="5"/>
  <c r="D169" i="5"/>
  <c r="D161" i="5"/>
  <c r="D153" i="5"/>
  <c r="D145" i="5"/>
  <c r="D137" i="5"/>
  <c r="D179" i="5" s="1"/>
  <c r="D181" i="5" s="1"/>
  <c r="D129" i="5"/>
  <c r="D121" i="5"/>
  <c r="D113" i="5"/>
  <c r="D105" i="5"/>
  <c r="D97" i="5"/>
  <c r="D89" i="5"/>
  <c r="D81" i="5"/>
  <c r="D73" i="5"/>
  <c r="D65" i="5"/>
  <c r="D57" i="5"/>
  <c r="D49" i="5"/>
  <c r="D41" i="5"/>
  <c r="D33" i="5"/>
  <c r="D25" i="5"/>
  <c r="D17" i="5"/>
  <c r="F19" i="18" l="1"/>
  <c r="E25" i="18"/>
  <c r="F25" i="18" s="1"/>
</calcChain>
</file>

<file path=xl/sharedStrings.xml><?xml version="1.0" encoding="utf-8"?>
<sst xmlns="http://schemas.openxmlformats.org/spreadsheetml/2006/main" count="1904" uniqueCount="476">
  <si>
    <t>WILLIAM W. BACKUS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</si>
  <si>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</si>
  <si>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</si>
  <si>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</si>
  <si>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</si>
  <si>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</si>
  <si>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</si>
  <si>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</si>
  <si>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</si>
  <si>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</si>
  <si>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BACKUS CORPORATION</t>
  </si>
  <si>
    <t>Affiliate Description</t>
  </si>
  <si>
    <t>PARENT CORPORATION -  FOR THE WILLIAM W. BACKUS HOSPITAL.  ITS PURPOSE IS TO PROMOTE AND FURTHER THE WELFARE, PROGRAMS AND ACTIVIITES OF THE HOSPITAL, OR OTHER AFFILIATES WHERE APPLICABLE.</t>
  </si>
  <si>
    <t xml:space="preserve">Affiliate type of service </t>
  </si>
  <si>
    <t>Parent Corporation</t>
  </si>
  <si>
    <t>Tax Status</t>
  </si>
  <si>
    <t>Not for Profit</t>
  </si>
  <si>
    <t>Street Address</t>
  </si>
  <si>
    <t xml:space="preserve">326 Washington Street    ,     </t>
  </si>
  <si>
    <t xml:space="preserve">Town </t>
  </si>
  <si>
    <t>Norwich</t>
  </si>
  <si>
    <t>State</t>
  </si>
  <si>
    <t>Connecticut</t>
  </si>
  <si>
    <t>Zip Code</t>
  </si>
  <si>
    <t xml:space="preserve">06360 - </t>
  </si>
  <si>
    <t>CEO Name</t>
  </si>
  <si>
    <t>Bimal Patel</t>
  </si>
  <si>
    <t>CEO Title</t>
  </si>
  <si>
    <t xml:space="preserve">President &amp; Chief Executive Officer    </t>
  </si>
  <si>
    <t>CT Agent Name</t>
  </si>
  <si>
    <t>CT Agent Company</t>
  </si>
  <si>
    <t>Backus Hospital</t>
  </si>
  <si>
    <t>CT Agent Company Street Address</t>
  </si>
  <si>
    <t xml:space="preserve">CT Agent Town </t>
  </si>
  <si>
    <t>CT Agent State</t>
  </si>
  <si>
    <t>CT Agent Zip Code</t>
  </si>
  <si>
    <t xml:space="preserve">B.      </t>
  </si>
  <si>
    <t>BACKUS HEALTH CARE, INC</t>
  </si>
  <si>
    <t>HEALTH &amp; EDUCATION SERVICES - ITS PURPOSE IS TO ASSIST THE HOSPITAL IN PROVIDING VARIOUS TYPES OF MEDICAL CARE AND HEALTH RELATED EDUCATION PROGRAMS TO THE COMMUNITY ON AN OUTPATIENT BASIS.</t>
  </si>
  <si>
    <t>Health Education Services</t>
  </si>
  <si>
    <t>326 Washington Street</t>
  </si>
  <si>
    <t>David A. Whitehead</t>
  </si>
  <si>
    <t>President &amp; Chief Executive Officer</t>
  </si>
  <si>
    <t xml:space="preserve">C.      </t>
  </si>
  <si>
    <t>BACKUS MEDICAL CENTER CONDOMINIUM ASSOCIATION, INC</t>
  </si>
  <si>
    <t>AN AIR RIGHTS CONDOMINIUM ASSOCIATION ORGANIZED TO MANAGE THE PHYSICIAN OCCUPIED PORTION OF THE HOSPITAL OWNED MEDICAL OFFICE BUILDING</t>
  </si>
  <si>
    <t>Real Estate</t>
  </si>
  <si>
    <t>For Profit</t>
  </si>
  <si>
    <t>330 Washington Street</t>
  </si>
  <si>
    <t>Daniel E. Lohr</t>
  </si>
  <si>
    <t>President</t>
  </si>
  <si>
    <t xml:space="preserve">D.      </t>
  </si>
  <si>
    <t>BACKUS PHYSICIAN SERVICES, LLC</t>
  </si>
  <si>
    <t>PROVIDE MEDICAL &amp; SURGICAL PHYSICIAN SERVICES.  IS A SUBSIDARY OF CONNCARE, INC.</t>
  </si>
  <si>
    <t>Physicians Services</t>
  </si>
  <si>
    <t>112 Lafayette Street</t>
  </si>
  <si>
    <t>Jeffrey Flaks</t>
  </si>
  <si>
    <t>Chair</t>
  </si>
  <si>
    <t>CONNCare, Inc.</t>
  </si>
  <si>
    <t xml:space="preserve">E.      </t>
  </si>
  <si>
    <t>CLINICAL LABORATORY PARTNERS, LLC</t>
  </si>
  <si>
    <t>LAB</t>
  </si>
  <si>
    <t>Lab</t>
  </si>
  <si>
    <t>129 Patricia Genova Drive</t>
  </si>
  <si>
    <t>Newington</t>
  </si>
  <si>
    <t xml:space="preserve">06111 - </t>
  </si>
  <si>
    <t>James Fantus</t>
  </si>
  <si>
    <t>President &amp; CEO</t>
  </si>
  <si>
    <t>Winship Service Corporation</t>
  </si>
  <si>
    <t>One Constitution Plaza</t>
  </si>
  <si>
    <t>Hartford</t>
  </si>
  <si>
    <t>06103 - 1919</t>
  </si>
  <si>
    <t xml:space="preserve">F.      </t>
  </si>
  <si>
    <t>COMMUNITY MEDICAL PARTNERS, INC</t>
  </si>
  <si>
    <t>PHYSICIAN SERVICES - TO PROVIDE PROFESSIONAL MEDICAL SERVICES TO THE PATIENTS OF AFFILIATES OF THE BACKUS CORPORATION AND TO OTHER INDIVIDUALS IN AREAS AND COMMUNITIES SERVED BY THE CORPORATION</t>
  </si>
  <si>
    <t>326 WASHINGTON STREET</t>
  </si>
  <si>
    <t>NORWICH</t>
  </si>
  <si>
    <t>JAMES G. WATKINS, JR</t>
  </si>
  <si>
    <t>CEO</t>
  </si>
  <si>
    <t>BACKUS HOSPITAL</t>
  </si>
  <si>
    <t xml:space="preserve">G.      </t>
  </si>
  <si>
    <t>CONNCARE, INC</t>
  </si>
  <si>
    <t>OCCUPATIONAL HEALTH &amp; OUTPATIENT CARE - IS A SUBSIDIARY OF BACKUS HEALTH CARE, INC.  ITS PURPOSE IS TO PROVIDE OCCUPATIONAL HEALTH SERVICES TO EMPLOYERS AND THEIR EMPLOYEES AND TO ASSIST CLIENT COMPANIES WITH THE CONSERVATION OF HUMAN RESOURCES AT THE</t>
  </si>
  <si>
    <t>Occupational Heath</t>
  </si>
  <si>
    <t>Melinda A. Agsten, Esq</t>
  </si>
  <si>
    <t>Wiggin &amp; Dana</t>
  </si>
  <si>
    <t>One Century Tower</t>
  </si>
  <si>
    <t>New Haven</t>
  </si>
  <si>
    <t xml:space="preserve">06510 - </t>
  </si>
  <si>
    <t xml:space="preserve">H.      </t>
  </si>
  <si>
    <t>HARTFORD HEALTH CARE CORPORATION</t>
  </si>
  <si>
    <t>PARENT CORPORATION</t>
  </si>
  <si>
    <t>One State Street, Suite 19</t>
  </si>
  <si>
    <t xml:space="preserve">06103 - </t>
  </si>
  <si>
    <t>Elliot Joseph</t>
  </si>
  <si>
    <t xml:space="preserve">I.      </t>
  </si>
  <si>
    <t>HARTFORD HEALTHCARE AT HOME, INC.</t>
  </si>
  <si>
    <t xml:space="preserve">PROVIDE, PLAN AND DEVELOP A CONTINUUM OF HOME CARE AND COMMUNITY HEALTH SERVICES. </t>
  </si>
  <si>
    <t>Home Health/VNAs</t>
  </si>
  <si>
    <t>103 Woodland Street</t>
  </si>
  <si>
    <t xml:space="preserve">06105 - </t>
  </si>
  <si>
    <t>Michael Soccio</t>
  </si>
  <si>
    <t xml:space="preserve">J.      </t>
  </si>
  <si>
    <t>HARTFORD HEALTHCARE REHABILITATION NETWORK, LLC</t>
  </si>
  <si>
    <t xml:space="preserve">REHABILITATION SERVICES </t>
  </si>
  <si>
    <t>Rehabilitation Services</t>
  </si>
  <si>
    <t>181 Patricia Genova Drive</t>
  </si>
  <si>
    <t>Rita Parisi</t>
  </si>
  <si>
    <t xml:space="preserve">K.      </t>
  </si>
  <si>
    <t>HARTFORD HOSPITAL</t>
  </si>
  <si>
    <t>Hospital</t>
  </si>
  <si>
    <t>80 Seymour Street</t>
  </si>
  <si>
    <t>Jeff Flaks</t>
  </si>
  <si>
    <t xml:space="preserve">L.      </t>
  </si>
  <si>
    <t>HHC PHYSICIANCARE INC</t>
  </si>
  <si>
    <t xml:space="preserve">Practice medicine and provide healthcare services to the public as a medical foundation </t>
  </si>
  <si>
    <t>Foundation</t>
  </si>
  <si>
    <t>1290 Silas Deane Highway</t>
  </si>
  <si>
    <t>Wethersfield</t>
  </si>
  <si>
    <t xml:space="preserve">06109 - </t>
  </si>
  <si>
    <t>James Watkins Jr</t>
  </si>
  <si>
    <t xml:space="preserve">M.      </t>
  </si>
  <si>
    <t>INTEGRATED CARE PARTNERS, LLC</t>
  </si>
  <si>
    <t xml:space="preserve">Clinical integration entity for HHC facilities, employed physicians and community physician members. </t>
  </si>
  <si>
    <t>Managed Care</t>
  </si>
  <si>
    <t xml:space="preserve">1290 Silas Deane Highway, 2nd </t>
  </si>
  <si>
    <t>James P. Cardon, MD</t>
  </si>
  <si>
    <t/>
  </si>
  <si>
    <t xml:space="preserve">N.      </t>
  </si>
  <si>
    <t>MEDCONN COLLECTION AGENCY, LLC</t>
  </si>
  <si>
    <t>Taxable Collection Agency in which the Hospital has a 25% partnership</t>
  </si>
  <si>
    <t>Collection Agency</t>
  </si>
  <si>
    <t>2049 Silas Deane Highway, Ste 305</t>
  </si>
  <si>
    <t>Rocky Hill</t>
  </si>
  <si>
    <t xml:space="preserve">06067 - </t>
  </si>
  <si>
    <t>Frank Souto</t>
  </si>
  <si>
    <t>Executive Director</t>
  </si>
  <si>
    <t>Daniel E. Lohr, Managing member</t>
  </si>
  <si>
    <t>WWB Corporation</t>
  </si>
  <si>
    <t xml:space="preserve">O.      </t>
  </si>
  <si>
    <t>MIDSTATE MEDICAL CENTER</t>
  </si>
  <si>
    <t>HOSPITAL</t>
  </si>
  <si>
    <t>435 Lewis Ave</t>
  </si>
  <si>
    <t>Meriden</t>
  </si>
  <si>
    <t xml:space="preserve">06451 - </t>
  </si>
  <si>
    <t>Lucille Janatka</t>
  </si>
  <si>
    <t xml:space="preserve">P.      </t>
  </si>
  <si>
    <t>NATCHAUG HOSPITAL</t>
  </si>
  <si>
    <t xml:space="preserve">MENTAL HEALTH FACILITY </t>
  </si>
  <si>
    <t>Mental Health Facility</t>
  </si>
  <si>
    <t>189 Storrs Road</t>
  </si>
  <si>
    <t>Mansfield Center</t>
  </si>
  <si>
    <t xml:space="preserve">06250 - </t>
  </si>
  <si>
    <t>Stephen Larcen, Ph.D.</t>
  </si>
  <si>
    <t xml:space="preserve">Q.      </t>
  </si>
  <si>
    <t>OMNI HOME HEALTH SERVICES OF EASTERN CONNECTICUT, LLC, D/B/A BACKUS HOME HEALTH CARE</t>
  </si>
  <si>
    <t>OMNI Home Health Services of Eastern Connecticut, LLC d/b/a Backus Home Health Care providing home health care services in eastern CT.</t>
  </si>
  <si>
    <t>12 Case Street</t>
  </si>
  <si>
    <t xml:space="preserve">WWB </t>
  </si>
  <si>
    <t xml:space="preserve">R.      </t>
  </si>
  <si>
    <t>THE HOSPITAL OF CENTRAL CONNECTICUT</t>
  </si>
  <si>
    <t>100 Grand Street</t>
  </si>
  <si>
    <t>New Britain</t>
  </si>
  <si>
    <t xml:space="preserve">06050 - </t>
  </si>
  <si>
    <t>President/CEO</t>
  </si>
  <si>
    <t>The Hospital of Central CT</t>
  </si>
  <si>
    <t>Elizabeth Schlaff, Esq.</t>
  </si>
  <si>
    <t xml:space="preserve">S.      </t>
  </si>
  <si>
    <t>WINDHAM COMMUNITY MEMORIAL HOSPITAL, INCORPORATED</t>
  </si>
  <si>
    <t>112 Mansfield Avenue</t>
  </si>
  <si>
    <t>Willimantic</t>
  </si>
  <si>
    <t xml:space="preserve">06226 - </t>
  </si>
  <si>
    <t xml:space="preserve">T.      </t>
  </si>
  <si>
    <t>WWB CORPORATION</t>
  </si>
  <si>
    <t>OTHER HEALTH CARE SERVICES - ITS PURPOSE IS TO RENDER HEALTH CARE RELATED SERVICES THAT WOULD OTHERWISE BE TAXABLE AS UNRELATED TRADE OR BUSINESS ACTIVITIES IF CONDUCTED BY THE HOSPITAL, OTHER AFFILIATES OR THE PARENT ORGANIZATION.</t>
  </si>
  <si>
    <t>Other HealthCare Svcs(Specify)</t>
  </si>
  <si>
    <t xml:space="preserve">President </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</si>
  <si>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</si>
  <si>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</si>
  <si>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</si>
  <si>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</si>
  <si>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</si>
  <si>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</si>
  <si>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</si>
  <si>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</si>
  <si>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</si>
  <si>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</si>
  <si>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</si>
  <si>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</si>
  <si>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</si>
  <si>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</si>
  <si>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</si>
  <si>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</si>
  <si>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</si>
  <si>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</si>
  <si>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</si>
  <si>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</si>
  <si>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</si>
  <si>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</si>
  <si>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</si>
  <si>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</si>
  <si>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</si>
  <si>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</si>
  <si>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</si>
  <si>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</si>
  <si>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</si>
  <si>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</si>
  <si>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</si>
  <si>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</si>
  <si>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</si>
  <si>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</si>
  <si>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</si>
  <si>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</si>
  <si>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</si>
  <si>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</si>
  <si>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</si>
  <si>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</si>
  <si>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</si>
  <si>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</si>
  <si>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</si>
  <si>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</si>
  <si>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</si>
  <si>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</si>
  <si>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</si>
  <si>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</si>
  <si>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</si>
  <si>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</si>
  <si>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9/30/2014           </t>
  </si>
  <si>
    <t>Accounts Payable  </t>
  </si>
  <si>
    <t>09/30/2015</t>
  </si>
  <si>
    <t>Equity transfer  </t>
  </si>
  <si>
    <t>Ending Unconsolidated Intercompany Balance:</t>
  </si>
  <si>
    <t>9/30/2015  </t>
  </si>
  <si>
    <t>B.</t>
  </si>
  <si>
    <t>C.</t>
  </si>
  <si>
    <t>Nothing to Report</t>
  </si>
  <si>
    <t>D.</t>
  </si>
  <si>
    <t>E.</t>
  </si>
  <si>
    <t>Payment for Equipment  </t>
  </si>
  <si>
    <t>F.</t>
  </si>
  <si>
    <t>G.</t>
  </si>
  <si>
    <t>Salary  </t>
  </si>
  <si>
    <t>Payments for Accounts Payable  </t>
  </si>
  <si>
    <t>Payments for Payroll  </t>
  </si>
  <si>
    <t>Equity Transfers  </t>
  </si>
  <si>
    <t>H.</t>
  </si>
  <si>
    <t>I.</t>
  </si>
  <si>
    <t>J.</t>
  </si>
  <si>
    <t>K.</t>
  </si>
  <si>
    <t>L.</t>
  </si>
  <si>
    <t>M.</t>
  </si>
  <si>
    <t>N.</t>
  </si>
  <si>
    <t>O.</t>
  </si>
  <si>
    <t>P.</t>
  </si>
  <si>
    <t>Q.</t>
  </si>
  <si>
    <t>R.</t>
  </si>
  <si>
    <t>S.</t>
  </si>
  <si>
    <t>PAYMENTS FOR PAYROLL &amp; ACCOUNTS PAYABLE  </t>
  </si>
  <si>
    <t>T.</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</si>
  <si>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</si>
  <si>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</si>
  <si>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</si>
  <si>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</si>
  <si>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</si>
  <si>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</si>
  <si>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</si>
  <si>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</si>
  <si>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</si>
  <si>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Accounting Fees</t>
  </si>
  <si>
    <t>Payment for Accounting Fees</t>
  </si>
  <si>
    <t>Accounts Payable</t>
  </si>
  <si>
    <t>Salary</t>
  </si>
  <si>
    <t>Payments for Payroll</t>
  </si>
  <si>
    <t>Fees</t>
  </si>
  <si>
    <t>Payments - Fees</t>
  </si>
  <si>
    <t>System Support Fee</t>
  </si>
  <si>
    <t>Payments - Support Fees</t>
  </si>
  <si>
    <t>Payments for Accounts Payable</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</si>
  <si>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</si>
  <si>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</si>
  <si>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</si>
  <si>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</si>
  <si>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</si>
  <si>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</si>
  <si>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</si>
  <si>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</si>
  <si>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</si>
  <si>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</si>
  <si>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</si>
  <si>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</si>
  <si>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</si>
  <si>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</si>
  <si>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</si>
  <si>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</si>
  <si>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</si>
  <si>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</si>
  <si>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</si>
  <si>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</si>
  <si>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</si>
  <si>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</si>
  <si>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</si>
  <si>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</si>
  <si>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</si>
  <si>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</si>
  <si>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</si>
  <si>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</si>
  <si>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</si>
  <si>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</si>
  <si>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</si>
  <si>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</si>
  <si>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</si>
  <si>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</si>
  <si>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</si>
  <si>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</si>
  <si>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</si>
  <si>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</si>
  <si>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</si>
  <si>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</si>
  <si>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</si>
  <si>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</si>
  <si>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</si>
  <si>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</si>
  <si>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</si>
  <si>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</si>
  <si>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IRVING WOOD</t>
  </si>
  <si>
    <t>ANNIE ROGERS</t>
  </si>
  <si>
    <t>AVERILL CHILDRENS FUND</t>
  </si>
  <si>
    <t>BRIGGS/PEABODY FUND</t>
  </si>
  <si>
    <t>G. SHEDD</t>
  </si>
  <si>
    <t>HUNTINGTON MEMORIAL</t>
  </si>
  <si>
    <t>L. SMITH</t>
  </si>
  <si>
    <t>LAMB FUND</t>
  </si>
  <si>
    <t>UNRESTRICTED</t>
  </si>
  <si>
    <t>ECCLES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</si>
  <si>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</si>
  <si>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</si>
  <si>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</si>
  <si>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</si>
  <si>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</si>
  <si>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 series of 4 statements &amp; a final notice letter are sent to patients owing balances to the Hospital. After appropriate series of requests for payment are made with no response, the account is then considered for Bad Debt and referred to a collection agency</t>
  </si>
  <si>
    <t>Hospital's processes and policies for compensating a Collection Agent for services rendered</t>
  </si>
  <si>
    <t>The Hospital pays the collection agency various fees calculated as a percent of the amount collected. The percentages vary based on the type of account - self pay, workers compensation, or if the collection agency required legal assistance to generate the collection.</t>
  </si>
  <si>
    <t>Total Recovery Rate on accounts assigned (excluding Medicare accounts) to Collection Agents</t>
  </si>
  <si>
    <t>II.</t>
  </si>
  <si>
    <t>SPECIFIC COLLECTION AGENT INFORMATION</t>
  </si>
  <si>
    <t>A</t>
  </si>
  <si>
    <t xml:space="preserve">Collection Agent </t>
  </si>
  <si>
    <t>Collection Agent Name</t>
  </si>
  <si>
    <t>MEDCONN COLLECTION AGENCY</t>
  </si>
  <si>
    <t xml:space="preserve">Collection Agent Type </t>
  </si>
  <si>
    <t xml:space="preserve">Related / Not Related Entity </t>
  </si>
  <si>
    <t>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</si>
  <si>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</si>
  <si>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</si>
  <si>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</si>
  <si>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</si>
  <si>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</si>
  <si>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</si>
  <si>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</si>
  <si>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</si>
  <si>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</si>
  <si>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</si>
  <si>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</si>
  <si>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Surgeon</t>
  </si>
  <si>
    <t>CASILLAS,SERGIO R. M.D.</t>
  </si>
  <si>
    <t xml:space="preserve">2.         </t>
  </si>
  <si>
    <t>Hospitalist Physician</t>
  </si>
  <si>
    <t>LIU,ZHENXIANG M.D.</t>
  </si>
  <si>
    <t xml:space="preserve">3.         </t>
  </si>
  <si>
    <t>Medical Affairs Regional VP</t>
  </si>
  <si>
    <t>SIDMAN, ROBERT M.D.</t>
  </si>
  <si>
    <t xml:space="preserve">4.         </t>
  </si>
  <si>
    <t>LIBROJO JR,MARIANO R M.D.</t>
  </si>
  <si>
    <t xml:space="preserve">5.         </t>
  </si>
  <si>
    <t>E.R. Physician</t>
  </si>
  <si>
    <t>BAHADORY,NADER M D.O.</t>
  </si>
  <si>
    <t xml:space="preserve">6.         </t>
  </si>
  <si>
    <t>GOULDING,RICHARD R. M.D.</t>
  </si>
  <si>
    <t xml:space="preserve">7.         </t>
  </si>
  <si>
    <t>HORGAN,WILLIAM E M.D.</t>
  </si>
  <si>
    <t xml:space="preserve">8.         </t>
  </si>
  <si>
    <t>MCCANN,DAVID J M.D.</t>
  </si>
  <si>
    <t xml:space="preserve">9.         </t>
  </si>
  <si>
    <t>Rhuematology Physician</t>
  </si>
  <si>
    <t>VARMA,SANDEEP B M.D.</t>
  </si>
  <si>
    <t xml:space="preserve">10.         </t>
  </si>
  <si>
    <t>MCCLAINE,KYLE B M.D.</t>
  </si>
  <si>
    <t>REPORT 19B - SALARIES AND FRINGE BENEFITS OF THE TEN HIGHEST PAID HEALTH SYSTEM EMPLOYEES</t>
  </si>
  <si>
    <t>EMPLOYEE NAME AND COMPANY</t>
  </si>
  <si>
    <t>HHC Regional VP Medical Affairs Central</t>
  </si>
  <si>
    <t>Hanks, Steven D, Hartford Healthare Medical Group</t>
  </si>
  <si>
    <t>Joseph, Elliot T, Hartford HealthCare Corp.</t>
  </si>
  <si>
    <t>Exec VP CFO</t>
  </si>
  <si>
    <t>Marchozzi, Thomas J, Hartford HealthCare Corp</t>
  </si>
  <si>
    <t>Cardiothoracic Surgeon</t>
  </si>
  <si>
    <t>Gallagher, Robert, Hartford HealthCare Medica lGroup</t>
  </si>
  <si>
    <t>EVP Chief Operating Officer</t>
  </si>
  <si>
    <t>Flaks, Jeffrey, Hartford HealthCare Corp.</t>
  </si>
  <si>
    <t>Chair Dpt of Cardiac Surgery</t>
  </si>
  <si>
    <t>Hagberg, Robert, Hartford HealthCare Medical Group</t>
  </si>
  <si>
    <t>Plastic Surgeon</t>
  </si>
  <si>
    <t>Castiglione, Charles, Hartford HealthCare Medical Group</t>
  </si>
  <si>
    <t>Colorectal Surgeon</t>
  </si>
  <si>
    <t>Vignati, Paul, Hartford HealthCare Medical Group</t>
  </si>
  <si>
    <t>Transplant Surgeon</t>
  </si>
  <si>
    <t>Seiner, Patricia, Hartford HealthCare Medical Group</t>
  </si>
  <si>
    <t>Regional President</t>
  </si>
  <si>
    <t>Whitehead,David A, Hartford HealthCare Corp.</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</si>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</sst>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style="medium">
        <color indexed="0"/>
      </right>
      <top style="medium">
        <color indexed="0"/>
      </top>
      <bottom/>
      <diagonal/>
    </border>
    <border>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3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1"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2"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37" xfId="2" applyFont="1" applyBorder="1" applyAlignment="1">
      <alignment horizontal="center"/>
    </xf>
    <xf numFmtId="0" fontId="3" fillId="0" borderId="0"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1"/>
  <sheetViews>
    <sheetView tabSelected="1" zoomScale="75" zoomScaleNormal="75" workbookViewId="0">
      <selection activeCell="K27" sqref="K27"/>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ht="38.25" customHeight="1"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16</v>
      </c>
    </row>
    <row r="33" spans="1:3" ht="14.25" customHeight="1" x14ac:dyDescent="0.2">
      <c r="A33" s="19">
        <v>4</v>
      </c>
      <c r="B33" s="20" t="s">
        <v>17</v>
      </c>
      <c r="C33" s="21" t="s">
        <v>40</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41</v>
      </c>
    </row>
    <row r="38" spans="1:3" ht="14.25" customHeight="1" x14ac:dyDescent="0.2">
      <c r="A38" s="19">
        <v>9</v>
      </c>
      <c r="B38" s="20" t="s">
        <v>27</v>
      </c>
      <c r="C38" s="21" t="s">
        <v>42</v>
      </c>
    </row>
    <row r="39" spans="1:3" ht="14.25" customHeight="1" x14ac:dyDescent="0.2">
      <c r="A39" s="19">
        <v>10</v>
      </c>
      <c r="B39" s="20" t="s">
        <v>29</v>
      </c>
      <c r="C39" s="21" t="s">
        <v>41</v>
      </c>
    </row>
    <row r="40" spans="1:3" ht="14.25" customHeight="1" x14ac:dyDescent="0.2">
      <c r="A40" s="19">
        <v>11</v>
      </c>
      <c r="B40" s="20" t="s">
        <v>30</v>
      </c>
      <c r="C40" s="21" t="s">
        <v>31</v>
      </c>
    </row>
    <row r="41" spans="1:3" ht="14.25" customHeight="1" x14ac:dyDescent="0.2">
      <c r="A41" s="19">
        <v>12</v>
      </c>
      <c r="B41" s="20" t="s">
        <v>32</v>
      </c>
      <c r="C41" s="21" t="s">
        <v>40</v>
      </c>
    </row>
    <row r="42" spans="1:3" ht="14.25" customHeight="1" x14ac:dyDescent="0.2">
      <c r="A42" s="19">
        <v>13</v>
      </c>
      <c r="B42" s="20" t="s">
        <v>33</v>
      </c>
      <c r="C42" s="21" t="s">
        <v>20</v>
      </c>
    </row>
    <row r="43" spans="1:3" ht="14.25" customHeight="1" x14ac:dyDescent="0.2">
      <c r="A43" s="19">
        <v>14</v>
      </c>
      <c r="B43" s="20" t="s">
        <v>34</v>
      </c>
      <c r="C43" s="24" t="s">
        <v>22</v>
      </c>
    </row>
    <row r="44" spans="1:3" ht="15" customHeight="1" thickBot="1" x14ac:dyDescent="0.25">
      <c r="A44" s="25">
        <v>15</v>
      </c>
      <c r="B44" s="26" t="s">
        <v>35</v>
      </c>
      <c r="C44" s="27" t="s">
        <v>24</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47</v>
      </c>
    </row>
    <row r="50" spans="1:3" ht="14.25" customHeight="1" x14ac:dyDescent="0.2">
      <c r="A50" s="19">
        <v>4</v>
      </c>
      <c r="B50" s="20" t="s">
        <v>17</v>
      </c>
      <c r="C50" s="21" t="s">
        <v>48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49</v>
      </c>
    </row>
    <row r="55" spans="1:3" ht="14.25" customHeight="1" x14ac:dyDescent="0.2">
      <c r="A55" s="19">
        <v>9</v>
      </c>
      <c r="B55" s="20" t="s">
        <v>27</v>
      </c>
      <c r="C55" s="21" t="s">
        <v>50</v>
      </c>
    </row>
    <row r="56" spans="1:3" ht="14.25" customHeight="1" x14ac:dyDescent="0.2">
      <c r="A56" s="19">
        <v>10</v>
      </c>
      <c r="B56" s="20" t="s">
        <v>29</v>
      </c>
      <c r="C56" s="21" t="s">
        <v>49</v>
      </c>
    </row>
    <row r="57" spans="1:3" ht="14.25" customHeight="1" x14ac:dyDescent="0.2">
      <c r="A57" s="19">
        <v>11</v>
      </c>
      <c r="B57" s="20" t="s">
        <v>30</v>
      </c>
      <c r="C57" s="21" t="s">
        <v>31</v>
      </c>
    </row>
    <row r="58" spans="1:3" ht="14.25" customHeight="1" x14ac:dyDescent="0.2">
      <c r="A58" s="19">
        <v>12</v>
      </c>
      <c r="B58" s="20" t="s">
        <v>32</v>
      </c>
      <c r="C58" s="21" t="s">
        <v>48</v>
      </c>
    </row>
    <row r="59" spans="1:3" ht="14.25" customHeight="1" x14ac:dyDescent="0.2">
      <c r="A59" s="19">
        <v>13</v>
      </c>
      <c r="B59" s="20" t="s">
        <v>33</v>
      </c>
      <c r="C59" s="21" t="s">
        <v>20</v>
      </c>
    </row>
    <row r="60" spans="1:3" ht="14.25" customHeight="1" x14ac:dyDescent="0.2">
      <c r="A60" s="19">
        <v>14</v>
      </c>
      <c r="B60" s="20" t="s">
        <v>34</v>
      </c>
      <c r="C60" s="24" t="s">
        <v>22</v>
      </c>
    </row>
    <row r="61" spans="1:3" ht="15" customHeight="1" thickBot="1" x14ac:dyDescent="0.25">
      <c r="A61" s="25">
        <v>15</v>
      </c>
      <c r="B61" s="26" t="s">
        <v>35</v>
      </c>
      <c r="C61" s="27" t="s">
        <v>24</v>
      </c>
    </row>
    <row r="62" spans="1:3" ht="15.75" customHeight="1" x14ac:dyDescent="0.25">
      <c r="A62" s="13"/>
      <c r="B62" s="14"/>
      <c r="C62" s="15"/>
    </row>
    <row r="63" spans="1:3" ht="27.2" customHeight="1" x14ac:dyDescent="0.25">
      <c r="A63" s="16" t="s">
        <v>51</v>
      </c>
      <c r="B63" s="17" t="s">
        <v>9</v>
      </c>
      <c r="C63" s="18" t="s">
        <v>52</v>
      </c>
    </row>
    <row r="64" spans="1:3" ht="38.25" customHeight="1" x14ac:dyDescent="0.2">
      <c r="A64" s="19">
        <v>1</v>
      </c>
      <c r="B64" s="20" t="s">
        <v>11</v>
      </c>
      <c r="C64" s="21" t="s">
        <v>53</v>
      </c>
    </row>
    <row r="65" spans="1:3" ht="14.25" customHeight="1" x14ac:dyDescent="0.2">
      <c r="A65" s="19">
        <v>2</v>
      </c>
      <c r="B65" s="22" t="s">
        <v>13</v>
      </c>
      <c r="C65" s="21" t="s">
        <v>54</v>
      </c>
    </row>
    <row r="66" spans="1:3" ht="14.25" customHeight="1" x14ac:dyDescent="0.2">
      <c r="A66" s="19">
        <v>3</v>
      </c>
      <c r="B66" s="22" t="s">
        <v>15</v>
      </c>
      <c r="C66" s="23" t="s">
        <v>47</v>
      </c>
    </row>
    <row r="67" spans="1:3" ht="14.25" customHeight="1" x14ac:dyDescent="0.2">
      <c r="A67" s="19">
        <v>4</v>
      </c>
      <c r="B67" s="20" t="s">
        <v>17</v>
      </c>
      <c r="C67" s="21" t="s">
        <v>55</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56</v>
      </c>
    </row>
    <row r="72" spans="1:3" ht="14.25" customHeight="1" x14ac:dyDescent="0.2">
      <c r="A72" s="19">
        <v>9</v>
      </c>
      <c r="B72" s="20" t="s">
        <v>27</v>
      </c>
      <c r="C72" s="21" t="s">
        <v>57</v>
      </c>
    </row>
    <row r="73" spans="1:3" ht="14.25" customHeight="1" x14ac:dyDescent="0.2">
      <c r="A73" s="19">
        <v>10</v>
      </c>
      <c r="B73" s="20" t="s">
        <v>29</v>
      </c>
      <c r="C73" s="21" t="s">
        <v>56</v>
      </c>
    </row>
    <row r="74" spans="1:3" ht="14.25" customHeight="1" x14ac:dyDescent="0.2">
      <c r="A74" s="19">
        <v>11</v>
      </c>
      <c r="B74" s="20" t="s">
        <v>30</v>
      </c>
      <c r="C74" s="21" t="s">
        <v>58</v>
      </c>
    </row>
    <row r="75" spans="1:3" ht="14.25" customHeight="1" x14ac:dyDescent="0.2">
      <c r="A75" s="19">
        <v>12</v>
      </c>
      <c r="B75" s="20" t="s">
        <v>32</v>
      </c>
      <c r="C75" s="21" t="s">
        <v>55</v>
      </c>
    </row>
    <row r="76" spans="1:3" ht="14.25" customHeight="1" x14ac:dyDescent="0.2">
      <c r="A76" s="19">
        <v>13</v>
      </c>
      <c r="B76" s="20" t="s">
        <v>33</v>
      </c>
      <c r="C76" s="21" t="s">
        <v>20</v>
      </c>
    </row>
    <row r="77" spans="1:3" ht="14.25" customHeight="1" x14ac:dyDescent="0.2">
      <c r="A77" s="19">
        <v>14</v>
      </c>
      <c r="B77" s="20" t="s">
        <v>34</v>
      </c>
      <c r="C77" s="24" t="s">
        <v>22</v>
      </c>
    </row>
    <row r="78" spans="1:3" ht="15" customHeight="1" thickBot="1" x14ac:dyDescent="0.25">
      <c r="A78" s="25">
        <v>15</v>
      </c>
      <c r="B78" s="26" t="s">
        <v>35</v>
      </c>
      <c r="C78" s="27" t="s">
        <v>24</v>
      </c>
    </row>
    <row r="79" spans="1:3" ht="15.75" customHeight="1" x14ac:dyDescent="0.25">
      <c r="A79" s="13"/>
      <c r="B79" s="14"/>
      <c r="C79" s="15"/>
    </row>
    <row r="80" spans="1:3" ht="27.2" customHeight="1" x14ac:dyDescent="0.25">
      <c r="A80" s="16" t="s">
        <v>59</v>
      </c>
      <c r="B80" s="17" t="s">
        <v>9</v>
      </c>
      <c r="C80" s="18" t="s">
        <v>60</v>
      </c>
    </row>
    <row r="81" spans="1:3" ht="38.25" customHeight="1" x14ac:dyDescent="0.2">
      <c r="A81" s="19">
        <v>1</v>
      </c>
      <c r="B81" s="20" t="s">
        <v>11</v>
      </c>
      <c r="C81" s="21" t="s">
        <v>61</v>
      </c>
    </row>
    <row r="82" spans="1:3" ht="14.25" customHeight="1" x14ac:dyDescent="0.2">
      <c r="A82" s="19">
        <v>2</v>
      </c>
      <c r="B82" s="22" t="s">
        <v>13</v>
      </c>
      <c r="C82" s="21" t="s">
        <v>62</v>
      </c>
    </row>
    <row r="83" spans="1:3" ht="14.25" customHeight="1" x14ac:dyDescent="0.2">
      <c r="A83" s="19">
        <v>3</v>
      </c>
      <c r="B83" s="22" t="s">
        <v>15</v>
      </c>
      <c r="C83" s="23" t="s">
        <v>16</v>
      </c>
    </row>
    <row r="84" spans="1:3" ht="14.25" customHeight="1" x14ac:dyDescent="0.2">
      <c r="A84" s="19">
        <v>4</v>
      </c>
      <c r="B84" s="20" t="s">
        <v>17</v>
      </c>
      <c r="C84" s="21" t="s">
        <v>63</v>
      </c>
    </row>
    <row r="85" spans="1:3" ht="14.25" customHeight="1" x14ac:dyDescent="0.2">
      <c r="A85" s="19">
        <v>5</v>
      </c>
      <c r="B85" s="20" t="s">
        <v>19</v>
      </c>
      <c r="C85" s="21" t="s">
        <v>64</v>
      </c>
    </row>
    <row r="86" spans="1:3" ht="14.25" customHeight="1" x14ac:dyDescent="0.2">
      <c r="A86" s="19">
        <v>6</v>
      </c>
      <c r="B86" s="20" t="s">
        <v>21</v>
      </c>
      <c r="C86" s="24" t="s">
        <v>22</v>
      </c>
    </row>
    <row r="87" spans="1:3" ht="14.25" customHeight="1" x14ac:dyDescent="0.2">
      <c r="A87" s="19">
        <v>7</v>
      </c>
      <c r="B87" s="20" t="s">
        <v>23</v>
      </c>
      <c r="C87" s="21" t="s">
        <v>65</v>
      </c>
    </row>
    <row r="88" spans="1:3" ht="14.25" customHeight="1" x14ac:dyDescent="0.2">
      <c r="A88" s="19">
        <v>8</v>
      </c>
      <c r="B88" s="20" t="s">
        <v>25</v>
      </c>
      <c r="C88" s="21" t="s">
        <v>66</v>
      </c>
    </row>
    <row r="89" spans="1:3" ht="14.25" customHeight="1" x14ac:dyDescent="0.2">
      <c r="A89" s="19">
        <v>9</v>
      </c>
      <c r="B89" s="20" t="s">
        <v>27</v>
      </c>
      <c r="C89" s="21" t="s">
        <v>67</v>
      </c>
    </row>
    <row r="90" spans="1:3" ht="14.25" customHeight="1" x14ac:dyDescent="0.2">
      <c r="A90" s="19">
        <v>10</v>
      </c>
      <c r="B90" s="20" t="s">
        <v>29</v>
      </c>
      <c r="C90" s="21" t="s">
        <v>68</v>
      </c>
    </row>
    <row r="91" spans="1:3" ht="14.25" customHeight="1" x14ac:dyDescent="0.2">
      <c r="A91" s="19">
        <v>11</v>
      </c>
      <c r="B91" s="20" t="s">
        <v>30</v>
      </c>
      <c r="C91" s="21" t="s">
        <v>68</v>
      </c>
    </row>
    <row r="92" spans="1:3" ht="14.25" customHeight="1" x14ac:dyDescent="0.2">
      <c r="A92" s="19">
        <v>12</v>
      </c>
      <c r="B92" s="20" t="s">
        <v>32</v>
      </c>
      <c r="C92" s="21" t="s">
        <v>69</v>
      </c>
    </row>
    <row r="93" spans="1:3" ht="14.25" customHeight="1" x14ac:dyDescent="0.2">
      <c r="A93" s="19">
        <v>13</v>
      </c>
      <c r="B93" s="20" t="s">
        <v>33</v>
      </c>
      <c r="C93" s="21" t="s">
        <v>70</v>
      </c>
    </row>
    <row r="94" spans="1:3" ht="14.25" customHeight="1" x14ac:dyDescent="0.2">
      <c r="A94" s="19">
        <v>14</v>
      </c>
      <c r="B94" s="20" t="s">
        <v>34</v>
      </c>
      <c r="C94" s="24" t="s">
        <v>22</v>
      </c>
    </row>
    <row r="95" spans="1:3" ht="15" customHeight="1" thickBot="1" x14ac:dyDescent="0.25">
      <c r="A95" s="25">
        <v>15</v>
      </c>
      <c r="B95" s="26" t="s">
        <v>35</v>
      </c>
      <c r="C95" s="27" t="s">
        <v>71</v>
      </c>
    </row>
    <row r="96" spans="1:3" ht="15.75" customHeight="1" x14ac:dyDescent="0.25">
      <c r="A96" s="13"/>
      <c r="B96" s="14"/>
      <c r="C96" s="15"/>
    </row>
    <row r="97" spans="1:3" ht="27.2" customHeight="1" x14ac:dyDescent="0.25">
      <c r="A97" s="16" t="s">
        <v>72</v>
      </c>
      <c r="B97" s="17" t="s">
        <v>9</v>
      </c>
      <c r="C97" s="18" t="s">
        <v>73</v>
      </c>
    </row>
    <row r="98" spans="1:3" ht="38.25" customHeight="1" x14ac:dyDescent="0.2">
      <c r="A98" s="19">
        <v>1</v>
      </c>
      <c r="B98" s="20" t="s">
        <v>11</v>
      </c>
      <c r="C98" s="21" t="s">
        <v>74</v>
      </c>
    </row>
    <row r="99" spans="1:3" ht="14.25" customHeight="1" x14ac:dyDescent="0.2">
      <c r="A99" s="19">
        <v>2</v>
      </c>
      <c r="B99" s="22" t="s">
        <v>13</v>
      </c>
      <c r="C99" s="21" t="s">
        <v>54</v>
      </c>
    </row>
    <row r="100" spans="1:3" ht="14.25" customHeight="1" x14ac:dyDescent="0.2">
      <c r="A100" s="19">
        <v>3</v>
      </c>
      <c r="B100" s="22" t="s">
        <v>15</v>
      </c>
      <c r="C100" s="23" t="s">
        <v>16</v>
      </c>
    </row>
    <row r="101" spans="1:3" ht="14.25" customHeight="1" x14ac:dyDescent="0.2">
      <c r="A101" s="19">
        <v>4</v>
      </c>
      <c r="B101" s="20" t="s">
        <v>17</v>
      </c>
      <c r="C101" s="21" t="s">
        <v>75</v>
      </c>
    </row>
    <row r="102" spans="1:3" ht="14.25" customHeight="1" x14ac:dyDescent="0.2">
      <c r="A102" s="19">
        <v>5</v>
      </c>
      <c r="B102" s="20" t="s">
        <v>19</v>
      </c>
      <c r="C102" s="21" t="s">
        <v>76</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77</v>
      </c>
    </row>
    <row r="106" spans="1:3" ht="14.25" customHeight="1" x14ac:dyDescent="0.2">
      <c r="A106" s="19">
        <v>9</v>
      </c>
      <c r="B106" s="20" t="s">
        <v>27</v>
      </c>
      <c r="C106" s="21" t="s">
        <v>78</v>
      </c>
    </row>
    <row r="107" spans="1:3" ht="14.25" customHeight="1" x14ac:dyDescent="0.2">
      <c r="A107" s="19">
        <v>10</v>
      </c>
      <c r="B107" s="20" t="s">
        <v>29</v>
      </c>
      <c r="C107" s="21" t="s">
        <v>77</v>
      </c>
    </row>
    <row r="108" spans="1:3" ht="14.25" customHeight="1" x14ac:dyDescent="0.2">
      <c r="A108" s="19">
        <v>11</v>
      </c>
      <c r="B108" s="20" t="s">
        <v>30</v>
      </c>
      <c r="C108" s="21" t="s">
        <v>79</v>
      </c>
    </row>
    <row r="109" spans="1:3" ht="14.25" customHeight="1" x14ac:dyDescent="0.2">
      <c r="A109" s="19">
        <v>12</v>
      </c>
      <c r="B109" s="20" t="s">
        <v>32</v>
      </c>
      <c r="C109" s="21" t="s">
        <v>75</v>
      </c>
    </row>
    <row r="110" spans="1:3" ht="14.25" customHeight="1" x14ac:dyDescent="0.2">
      <c r="A110" s="19">
        <v>13</v>
      </c>
      <c r="B110" s="20" t="s">
        <v>33</v>
      </c>
      <c r="C110" s="21" t="s">
        <v>76</v>
      </c>
    </row>
    <row r="111" spans="1:3" ht="14.25" customHeight="1" x14ac:dyDescent="0.2">
      <c r="A111" s="19">
        <v>14</v>
      </c>
      <c r="B111" s="20" t="s">
        <v>34</v>
      </c>
      <c r="C111" s="24" t="s">
        <v>22</v>
      </c>
    </row>
    <row r="112" spans="1:3" ht="15" customHeight="1" thickBot="1" x14ac:dyDescent="0.25">
      <c r="A112" s="25">
        <v>15</v>
      </c>
      <c r="B112" s="26" t="s">
        <v>35</v>
      </c>
      <c r="C112" s="27" t="s">
        <v>24</v>
      </c>
    </row>
    <row r="113" spans="1:3" ht="15.75" customHeight="1" x14ac:dyDescent="0.25">
      <c r="A113" s="13"/>
      <c r="B113" s="14"/>
      <c r="C113" s="15"/>
    </row>
    <row r="114" spans="1:3" ht="27.2" customHeight="1" x14ac:dyDescent="0.25">
      <c r="A114" s="16" t="s">
        <v>80</v>
      </c>
      <c r="B114" s="17" t="s">
        <v>9</v>
      </c>
      <c r="C114" s="18" t="s">
        <v>81</v>
      </c>
    </row>
    <row r="115" spans="1:3" ht="38.25" customHeight="1" x14ac:dyDescent="0.2">
      <c r="A115" s="19">
        <v>1</v>
      </c>
      <c r="B115" s="20" t="s">
        <v>11</v>
      </c>
      <c r="C115" s="21" t="s">
        <v>82</v>
      </c>
    </row>
    <row r="116" spans="1:3" ht="14.25" customHeight="1" x14ac:dyDescent="0.2">
      <c r="A116" s="19">
        <v>2</v>
      </c>
      <c r="B116" s="22" t="s">
        <v>13</v>
      </c>
      <c r="C116" s="21" t="s">
        <v>83</v>
      </c>
    </row>
    <row r="117" spans="1:3" ht="14.25" customHeight="1" x14ac:dyDescent="0.2">
      <c r="A117" s="19">
        <v>3</v>
      </c>
      <c r="B117" s="22" t="s">
        <v>15</v>
      </c>
      <c r="C117" s="23" t="s">
        <v>47</v>
      </c>
    </row>
    <row r="118" spans="1:3" ht="14.25" customHeight="1" x14ac:dyDescent="0.2">
      <c r="A118" s="19">
        <v>4</v>
      </c>
      <c r="B118" s="20" t="s">
        <v>17</v>
      </c>
      <c r="C118" s="21" t="s">
        <v>40</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26</v>
      </c>
    </row>
    <row r="123" spans="1:3" ht="14.25" customHeight="1" x14ac:dyDescent="0.2">
      <c r="A123" s="19">
        <v>9</v>
      </c>
      <c r="B123" s="20" t="s">
        <v>27</v>
      </c>
      <c r="C123" s="21" t="s">
        <v>42</v>
      </c>
    </row>
    <row r="124" spans="1:3" ht="14.25" customHeight="1" x14ac:dyDescent="0.2">
      <c r="A124" s="19">
        <v>10</v>
      </c>
      <c r="B124" s="20" t="s">
        <v>29</v>
      </c>
      <c r="C124" s="21" t="s">
        <v>84</v>
      </c>
    </row>
    <row r="125" spans="1:3" ht="14.25" customHeight="1" x14ac:dyDescent="0.2">
      <c r="A125" s="19">
        <v>11</v>
      </c>
      <c r="B125" s="20" t="s">
        <v>30</v>
      </c>
      <c r="C125" s="21" t="s">
        <v>85</v>
      </c>
    </row>
    <row r="126" spans="1:3" ht="14.25" customHeight="1" x14ac:dyDescent="0.2">
      <c r="A126" s="19">
        <v>12</v>
      </c>
      <c r="B126" s="20" t="s">
        <v>32</v>
      </c>
      <c r="C126" s="21" t="s">
        <v>86</v>
      </c>
    </row>
    <row r="127" spans="1:3" ht="14.25" customHeight="1" x14ac:dyDescent="0.2">
      <c r="A127" s="19">
        <v>13</v>
      </c>
      <c r="B127" s="20" t="s">
        <v>33</v>
      </c>
      <c r="C127" s="21" t="s">
        <v>87</v>
      </c>
    </row>
    <row r="128" spans="1:3" ht="14.25" customHeight="1" x14ac:dyDescent="0.2">
      <c r="A128" s="19">
        <v>14</v>
      </c>
      <c r="B128" s="20" t="s">
        <v>34</v>
      </c>
      <c r="C128" s="24" t="s">
        <v>22</v>
      </c>
    </row>
    <row r="129" spans="1:3" ht="15" customHeight="1" thickBot="1" x14ac:dyDescent="0.25">
      <c r="A129" s="25">
        <v>15</v>
      </c>
      <c r="B129" s="26" t="s">
        <v>35</v>
      </c>
      <c r="C129" s="27" t="s">
        <v>88</v>
      </c>
    </row>
    <row r="130" spans="1:3" ht="15.75" customHeight="1" x14ac:dyDescent="0.25">
      <c r="A130" s="13"/>
      <c r="B130" s="14"/>
      <c r="C130" s="15"/>
    </row>
    <row r="131" spans="1:3" ht="27.2" customHeight="1" x14ac:dyDescent="0.25">
      <c r="A131" s="16" t="s">
        <v>89</v>
      </c>
      <c r="B131" s="17" t="s">
        <v>9</v>
      </c>
      <c r="C131" s="18" t="s">
        <v>90</v>
      </c>
    </row>
    <row r="132" spans="1:3" ht="38.25" customHeight="1" x14ac:dyDescent="0.2">
      <c r="A132" s="19">
        <v>1</v>
      </c>
      <c r="B132" s="20" t="s">
        <v>11</v>
      </c>
      <c r="C132" s="21" t="s">
        <v>91</v>
      </c>
    </row>
    <row r="133" spans="1:3" ht="14.25" customHeight="1" x14ac:dyDescent="0.2">
      <c r="A133" s="19">
        <v>2</v>
      </c>
      <c r="B133" s="22" t="s">
        <v>13</v>
      </c>
      <c r="C133" s="21" t="s">
        <v>14</v>
      </c>
    </row>
    <row r="134" spans="1:3" ht="14.25" customHeight="1" x14ac:dyDescent="0.2">
      <c r="A134" s="19">
        <v>3</v>
      </c>
      <c r="B134" s="22" t="s">
        <v>15</v>
      </c>
      <c r="C134" s="23" t="s">
        <v>16</v>
      </c>
    </row>
    <row r="135" spans="1:3" ht="14.25" customHeight="1" x14ac:dyDescent="0.2">
      <c r="A135" s="19">
        <v>4</v>
      </c>
      <c r="B135" s="20" t="s">
        <v>17</v>
      </c>
      <c r="C135" s="21" t="s">
        <v>92</v>
      </c>
    </row>
    <row r="136" spans="1:3" ht="14.25" customHeight="1" x14ac:dyDescent="0.2">
      <c r="A136" s="19">
        <v>5</v>
      </c>
      <c r="B136" s="20" t="s">
        <v>19</v>
      </c>
      <c r="C136" s="21" t="s">
        <v>70</v>
      </c>
    </row>
    <row r="137" spans="1:3" ht="14.25" customHeight="1" x14ac:dyDescent="0.2">
      <c r="A137" s="19">
        <v>6</v>
      </c>
      <c r="B137" s="20" t="s">
        <v>21</v>
      </c>
      <c r="C137" s="24" t="s">
        <v>22</v>
      </c>
    </row>
    <row r="138" spans="1:3" ht="14.25" customHeight="1" x14ac:dyDescent="0.2">
      <c r="A138" s="19">
        <v>7</v>
      </c>
      <c r="B138" s="20" t="s">
        <v>23</v>
      </c>
      <c r="C138" s="21" t="s">
        <v>93</v>
      </c>
    </row>
    <row r="139" spans="1:3" ht="14.25" customHeight="1" x14ac:dyDescent="0.2">
      <c r="A139" s="19">
        <v>8</v>
      </c>
      <c r="B139" s="20" t="s">
        <v>25</v>
      </c>
      <c r="C139" s="21" t="s">
        <v>94</v>
      </c>
    </row>
    <row r="140" spans="1:3" ht="14.25" customHeight="1" x14ac:dyDescent="0.2">
      <c r="A140" s="19">
        <v>9</v>
      </c>
      <c r="B140" s="20" t="s">
        <v>27</v>
      </c>
      <c r="C140" s="21" t="s">
        <v>67</v>
      </c>
    </row>
    <row r="141" spans="1:3" ht="14.25" customHeight="1" x14ac:dyDescent="0.2">
      <c r="A141" s="19">
        <v>10</v>
      </c>
      <c r="B141" s="20" t="s">
        <v>29</v>
      </c>
      <c r="C141" s="21" t="s">
        <v>68</v>
      </c>
    </row>
    <row r="142" spans="1:3" ht="14.25" customHeight="1" x14ac:dyDescent="0.2">
      <c r="A142" s="19">
        <v>11</v>
      </c>
      <c r="B142" s="20" t="s">
        <v>30</v>
      </c>
      <c r="C142" s="21" t="s">
        <v>68</v>
      </c>
    </row>
    <row r="143" spans="1:3" ht="14.25" customHeight="1" x14ac:dyDescent="0.2">
      <c r="A143" s="19">
        <v>12</v>
      </c>
      <c r="B143" s="20" t="s">
        <v>32</v>
      </c>
      <c r="C143" s="21" t="s">
        <v>69</v>
      </c>
    </row>
    <row r="144" spans="1:3" ht="14.25" customHeight="1" x14ac:dyDescent="0.2">
      <c r="A144" s="19">
        <v>13</v>
      </c>
      <c r="B144" s="20" t="s">
        <v>33</v>
      </c>
      <c r="C144" s="21" t="s">
        <v>70</v>
      </c>
    </row>
    <row r="145" spans="1:3" ht="14.25" customHeight="1" x14ac:dyDescent="0.2">
      <c r="A145" s="19">
        <v>14</v>
      </c>
      <c r="B145" s="20" t="s">
        <v>34</v>
      </c>
      <c r="C145" s="24" t="s">
        <v>22</v>
      </c>
    </row>
    <row r="146" spans="1:3" ht="15" customHeight="1" thickBot="1" x14ac:dyDescent="0.25">
      <c r="A146" s="25">
        <v>15</v>
      </c>
      <c r="B146" s="26" t="s">
        <v>35</v>
      </c>
      <c r="C146" s="27" t="s">
        <v>71</v>
      </c>
    </row>
    <row r="147" spans="1:3" ht="15.75" customHeight="1" x14ac:dyDescent="0.25">
      <c r="A147" s="13"/>
      <c r="B147" s="14"/>
      <c r="C147" s="15"/>
    </row>
    <row r="148" spans="1:3" ht="27.2" customHeight="1" x14ac:dyDescent="0.25">
      <c r="A148" s="16" t="s">
        <v>95</v>
      </c>
      <c r="B148" s="17" t="s">
        <v>9</v>
      </c>
      <c r="C148" s="18" t="s">
        <v>96</v>
      </c>
    </row>
    <row r="149" spans="1:3" ht="38.25" customHeight="1" x14ac:dyDescent="0.2">
      <c r="A149" s="19">
        <v>1</v>
      </c>
      <c r="B149" s="20" t="s">
        <v>11</v>
      </c>
      <c r="C149" s="21" t="s">
        <v>97</v>
      </c>
    </row>
    <row r="150" spans="1:3" ht="14.25" customHeight="1" x14ac:dyDescent="0.2">
      <c r="A150" s="19">
        <v>2</v>
      </c>
      <c r="B150" s="22" t="s">
        <v>13</v>
      </c>
      <c r="C150" s="21" t="s">
        <v>98</v>
      </c>
    </row>
    <row r="151" spans="1:3" ht="14.25" customHeight="1" x14ac:dyDescent="0.2">
      <c r="A151" s="19">
        <v>3</v>
      </c>
      <c r="B151" s="22" t="s">
        <v>15</v>
      </c>
      <c r="C151" s="23" t="s">
        <v>16</v>
      </c>
    </row>
    <row r="152" spans="1:3" ht="14.25" customHeight="1" x14ac:dyDescent="0.2">
      <c r="A152" s="19">
        <v>4</v>
      </c>
      <c r="B152" s="20" t="s">
        <v>17</v>
      </c>
      <c r="C152" s="21" t="s">
        <v>99</v>
      </c>
    </row>
    <row r="153" spans="1:3" ht="14.25" customHeight="1" x14ac:dyDescent="0.2">
      <c r="A153" s="19">
        <v>5</v>
      </c>
      <c r="B153" s="20" t="s">
        <v>19</v>
      </c>
      <c r="C153" s="21" t="s">
        <v>70</v>
      </c>
    </row>
    <row r="154" spans="1:3" ht="14.25" customHeight="1" x14ac:dyDescent="0.2">
      <c r="A154" s="19">
        <v>6</v>
      </c>
      <c r="B154" s="20" t="s">
        <v>21</v>
      </c>
      <c r="C154" s="24" t="s">
        <v>22</v>
      </c>
    </row>
    <row r="155" spans="1:3" ht="14.25" customHeight="1" x14ac:dyDescent="0.2">
      <c r="A155" s="19">
        <v>7</v>
      </c>
      <c r="B155" s="20" t="s">
        <v>23</v>
      </c>
      <c r="C155" s="21" t="s">
        <v>100</v>
      </c>
    </row>
    <row r="156" spans="1:3" ht="14.25" customHeight="1" x14ac:dyDescent="0.2">
      <c r="A156" s="19">
        <v>8</v>
      </c>
      <c r="B156" s="20" t="s">
        <v>25</v>
      </c>
      <c r="C156" s="21" t="s">
        <v>101</v>
      </c>
    </row>
    <row r="157" spans="1:3" ht="14.25" customHeight="1" x14ac:dyDescent="0.2">
      <c r="A157" s="19">
        <v>9</v>
      </c>
      <c r="B157" s="20" t="s">
        <v>27</v>
      </c>
      <c r="C157" s="21" t="s">
        <v>78</v>
      </c>
    </row>
    <row r="158" spans="1:3" ht="14.25" customHeight="1" x14ac:dyDescent="0.2">
      <c r="A158" s="19">
        <v>10</v>
      </c>
      <c r="B158" s="20" t="s">
        <v>29</v>
      </c>
      <c r="C158" s="21" t="s">
        <v>68</v>
      </c>
    </row>
    <row r="159" spans="1:3" ht="14.25" customHeight="1" x14ac:dyDescent="0.2">
      <c r="A159" s="19">
        <v>11</v>
      </c>
      <c r="B159" s="20" t="s">
        <v>30</v>
      </c>
      <c r="C159" s="21" t="s">
        <v>68</v>
      </c>
    </row>
    <row r="160" spans="1:3" ht="14.25" customHeight="1" x14ac:dyDescent="0.2">
      <c r="A160" s="19">
        <v>12</v>
      </c>
      <c r="B160" s="20" t="s">
        <v>32</v>
      </c>
      <c r="C160" s="21" t="s">
        <v>69</v>
      </c>
    </row>
    <row r="161" spans="1:3" ht="14.25" customHeight="1" x14ac:dyDescent="0.2">
      <c r="A161" s="19">
        <v>13</v>
      </c>
      <c r="B161" s="20" t="s">
        <v>33</v>
      </c>
      <c r="C161" s="21" t="s">
        <v>70</v>
      </c>
    </row>
    <row r="162" spans="1:3" ht="14.25" customHeight="1" x14ac:dyDescent="0.2">
      <c r="A162" s="19">
        <v>14</v>
      </c>
      <c r="B162" s="20" t="s">
        <v>34</v>
      </c>
      <c r="C162" s="24" t="s">
        <v>22</v>
      </c>
    </row>
    <row r="163" spans="1:3" ht="15" customHeight="1" thickBot="1" x14ac:dyDescent="0.25">
      <c r="A163" s="25">
        <v>15</v>
      </c>
      <c r="B163" s="26" t="s">
        <v>35</v>
      </c>
      <c r="C163" s="27" t="s">
        <v>71</v>
      </c>
    </row>
    <row r="164" spans="1:3" ht="15.75" customHeight="1" x14ac:dyDescent="0.25">
      <c r="A164" s="13"/>
      <c r="B164" s="14"/>
      <c r="C164" s="15"/>
    </row>
    <row r="165" spans="1:3" ht="27.2" customHeight="1" x14ac:dyDescent="0.25">
      <c r="A165" s="16" t="s">
        <v>102</v>
      </c>
      <c r="B165" s="17" t="s">
        <v>9</v>
      </c>
      <c r="C165" s="18" t="s">
        <v>103</v>
      </c>
    </row>
    <row r="166" spans="1:3" ht="38.25" customHeight="1" x14ac:dyDescent="0.2">
      <c r="A166" s="19">
        <v>1</v>
      </c>
      <c r="B166" s="20" t="s">
        <v>11</v>
      </c>
      <c r="C166" s="21" t="s">
        <v>104</v>
      </c>
    </row>
    <row r="167" spans="1:3" ht="14.25" customHeight="1" x14ac:dyDescent="0.2">
      <c r="A167" s="19">
        <v>2</v>
      </c>
      <c r="B167" s="22" t="s">
        <v>13</v>
      </c>
      <c r="C167" s="21" t="s">
        <v>105</v>
      </c>
    </row>
    <row r="168" spans="1:3" ht="14.25" customHeight="1" x14ac:dyDescent="0.2">
      <c r="A168" s="19">
        <v>3</v>
      </c>
      <c r="B168" s="22" t="s">
        <v>15</v>
      </c>
      <c r="C168" s="23" t="s">
        <v>47</v>
      </c>
    </row>
    <row r="169" spans="1:3" ht="14.25" customHeight="1" x14ac:dyDescent="0.2">
      <c r="A169" s="19">
        <v>4</v>
      </c>
      <c r="B169" s="20" t="s">
        <v>17</v>
      </c>
      <c r="C169" s="21" t="s">
        <v>106</v>
      </c>
    </row>
    <row r="170" spans="1:3" ht="14.25" customHeight="1" x14ac:dyDescent="0.2">
      <c r="A170" s="19">
        <v>5</v>
      </c>
      <c r="B170" s="20" t="s">
        <v>19</v>
      </c>
      <c r="C170" s="21" t="s">
        <v>64</v>
      </c>
    </row>
    <row r="171" spans="1:3" ht="14.25" customHeight="1" x14ac:dyDescent="0.2">
      <c r="A171" s="19">
        <v>6</v>
      </c>
      <c r="B171" s="20" t="s">
        <v>21</v>
      </c>
      <c r="C171" s="24" t="s">
        <v>22</v>
      </c>
    </row>
    <row r="172" spans="1:3" ht="14.25" customHeight="1" x14ac:dyDescent="0.2">
      <c r="A172" s="19">
        <v>7</v>
      </c>
      <c r="B172" s="20" t="s">
        <v>23</v>
      </c>
      <c r="C172" s="21" t="s">
        <v>65</v>
      </c>
    </row>
    <row r="173" spans="1:3" ht="14.25" customHeight="1" x14ac:dyDescent="0.2">
      <c r="A173" s="19">
        <v>8</v>
      </c>
      <c r="B173" s="20" t="s">
        <v>25</v>
      </c>
      <c r="C173" s="21" t="s">
        <v>107</v>
      </c>
    </row>
    <row r="174" spans="1:3" ht="14.25" customHeight="1" x14ac:dyDescent="0.2">
      <c r="A174" s="19">
        <v>9</v>
      </c>
      <c r="B174" s="20" t="s">
        <v>27</v>
      </c>
      <c r="C174" s="21" t="s">
        <v>67</v>
      </c>
    </row>
    <row r="175" spans="1:3" ht="14.25" customHeight="1" x14ac:dyDescent="0.2">
      <c r="A175" s="19">
        <v>10</v>
      </c>
      <c r="B175" s="20" t="s">
        <v>29</v>
      </c>
      <c r="C175" s="21" t="s">
        <v>68</v>
      </c>
    </row>
    <row r="176" spans="1:3" ht="14.25" customHeight="1" x14ac:dyDescent="0.2">
      <c r="A176" s="19">
        <v>11</v>
      </c>
      <c r="B176" s="20" t="s">
        <v>30</v>
      </c>
      <c r="C176" s="21" t="s">
        <v>68</v>
      </c>
    </row>
    <row r="177" spans="1:3" ht="14.25" customHeight="1" x14ac:dyDescent="0.2">
      <c r="A177" s="19">
        <v>12</v>
      </c>
      <c r="B177" s="20" t="s">
        <v>32</v>
      </c>
      <c r="C177" s="21" t="s">
        <v>69</v>
      </c>
    </row>
    <row r="178" spans="1:3" ht="14.25" customHeight="1" x14ac:dyDescent="0.2">
      <c r="A178" s="19">
        <v>13</v>
      </c>
      <c r="B178" s="20" t="s">
        <v>33</v>
      </c>
      <c r="C178" s="21" t="s">
        <v>70</v>
      </c>
    </row>
    <row r="179" spans="1:3" ht="14.25" customHeight="1" x14ac:dyDescent="0.2">
      <c r="A179" s="19">
        <v>14</v>
      </c>
      <c r="B179" s="20" t="s">
        <v>34</v>
      </c>
      <c r="C179" s="24" t="s">
        <v>22</v>
      </c>
    </row>
    <row r="180" spans="1:3" ht="15" customHeight="1" thickBot="1" x14ac:dyDescent="0.25">
      <c r="A180" s="25">
        <v>15</v>
      </c>
      <c r="B180" s="26" t="s">
        <v>35</v>
      </c>
      <c r="C180" s="27" t="s">
        <v>71</v>
      </c>
    </row>
    <row r="181" spans="1:3" ht="15.75" customHeight="1" x14ac:dyDescent="0.25">
      <c r="A181" s="13"/>
      <c r="B181" s="14"/>
      <c r="C181" s="15"/>
    </row>
    <row r="182" spans="1:3" ht="27.2" customHeight="1" x14ac:dyDescent="0.25">
      <c r="A182" s="16" t="s">
        <v>108</v>
      </c>
      <c r="B182" s="17" t="s">
        <v>9</v>
      </c>
      <c r="C182" s="18" t="s">
        <v>109</v>
      </c>
    </row>
    <row r="183" spans="1:3" ht="38.25" customHeight="1" x14ac:dyDescent="0.2">
      <c r="A183" s="19">
        <v>1</v>
      </c>
      <c r="B183" s="20" t="s">
        <v>11</v>
      </c>
      <c r="C183" s="21" t="s">
        <v>110</v>
      </c>
    </row>
    <row r="184" spans="1:3" ht="14.25" customHeight="1" x14ac:dyDescent="0.2">
      <c r="A184" s="19">
        <v>2</v>
      </c>
      <c r="B184" s="22" t="s">
        <v>13</v>
      </c>
      <c r="C184" s="21" t="s">
        <v>110</v>
      </c>
    </row>
    <row r="185" spans="1:3" ht="14.25" customHeight="1" x14ac:dyDescent="0.2">
      <c r="A185" s="19">
        <v>3</v>
      </c>
      <c r="B185" s="22" t="s">
        <v>15</v>
      </c>
      <c r="C185" s="23" t="s">
        <v>16</v>
      </c>
    </row>
    <row r="186" spans="1:3" ht="14.25" customHeight="1" x14ac:dyDescent="0.2">
      <c r="A186" s="19">
        <v>4</v>
      </c>
      <c r="B186" s="20" t="s">
        <v>17</v>
      </c>
      <c r="C186" s="21" t="s">
        <v>111</v>
      </c>
    </row>
    <row r="187" spans="1:3" ht="14.25" customHeight="1" x14ac:dyDescent="0.2">
      <c r="A187" s="19">
        <v>5</v>
      </c>
      <c r="B187" s="20" t="s">
        <v>19</v>
      </c>
      <c r="C187" s="21" t="s">
        <v>70</v>
      </c>
    </row>
    <row r="188" spans="1:3" ht="14.25" customHeight="1" x14ac:dyDescent="0.2">
      <c r="A188" s="19">
        <v>6</v>
      </c>
      <c r="B188" s="20" t="s">
        <v>21</v>
      </c>
      <c r="C188" s="24" t="s">
        <v>22</v>
      </c>
    </row>
    <row r="189" spans="1:3" ht="14.25" customHeight="1" x14ac:dyDescent="0.2">
      <c r="A189" s="19">
        <v>7</v>
      </c>
      <c r="B189" s="20" t="s">
        <v>23</v>
      </c>
      <c r="C189" s="21" t="s">
        <v>93</v>
      </c>
    </row>
    <row r="190" spans="1:3" ht="14.25" customHeight="1" x14ac:dyDescent="0.2">
      <c r="A190" s="19">
        <v>8</v>
      </c>
      <c r="B190" s="20" t="s">
        <v>25</v>
      </c>
      <c r="C190" s="21" t="s">
        <v>112</v>
      </c>
    </row>
    <row r="191" spans="1:3" ht="14.25" customHeight="1" x14ac:dyDescent="0.2">
      <c r="A191" s="19">
        <v>9</v>
      </c>
      <c r="B191" s="20" t="s">
        <v>27</v>
      </c>
      <c r="C191" s="21" t="s">
        <v>67</v>
      </c>
    </row>
    <row r="192" spans="1:3" ht="14.25" customHeight="1" x14ac:dyDescent="0.2">
      <c r="A192" s="19">
        <v>10</v>
      </c>
      <c r="B192" s="20" t="s">
        <v>29</v>
      </c>
      <c r="C192" s="21" t="s">
        <v>68</v>
      </c>
    </row>
    <row r="193" spans="1:3" ht="14.25" customHeight="1" x14ac:dyDescent="0.2">
      <c r="A193" s="19">
        <v>11</v>
      </c>
      <c r="B193" s="20" t="s">
        <v>30</v>
      </c>
      <c r="C193" s="21" t="s">
        <v>68</v>
      </c>
    </row>
    <row r="194" spans="1:3" ht="14.25" customHeight="1" x14ac:dyDescent="0.2">
      <c r="A194" s="19">
        <v>12</v>
      </c>
      <c r="B194" s="20" t="s">
        <v>32</v>
      </c>
      <c r="C194" s="21" t="s">
        <v>69</v>
      </c>
    </row>
    <row r="195" spans="1:3" ht="14.25" customHeight="1" x14ac:dyDescent="0.2">
      <c r="A195" s="19">
        <v>13</v>
      </c>
      <c r="B195" s="20" t="s">
        <v>33</v>
      </c>
      <c r="C195" s="21" t="s">
        <v>70</v>
      </c>
    </row>
    <row r="196" spans="1:3" ht="14.25" customHeight="1" x14ac:dyDescent="0.2">
      <c r="A196" s="19">
        <v>14</v>
      </c>
      <c r="B196" s="20" t="s">
        <v>34</v>
      </c>
      <c r="C196" s="24" t="s">
        <v>22</v>
      </c>
    </row>
    <row r="197" spans="1:3" ht="15" customHeight="1" thickBot="1" x14ac:dyDescent="0.25">
      <c r="A197" s="25">
        <v>15</v>
      </c>
      <c r="B197" s="26" t="s">
        <v>35</v>
      </c>
      <c r="C197" s="27" t="s">
        <v>93</v>
      </c>
    </row>
    <row r="198" spans="1:3" ht="15.75" customHeight="1" x14ac:dyDescent="0.25">
      <c r="A198" s="13"/>
      <c r="B198" s="14"/>
      <c r="C198" s="15"/>
    </row>
    <row r="199" spans="1:3" ht="27.2" customHeight="1" x14ac:dyDescent="0.25">
      <c r="A199" s="16" t="s">
        <v>113</v>
      </c>
      <c r="B199" s="17" t="s">
        <v>9</v>
      </c>
      <c r="C199" s="18" t="s">
        <v>114</v>
      </c>
    </row>
    <row r="200" spans="1:3" ht="38.25" customHeight="1" x14ac:dyDescent="0.2">
      <c r="A200" s="19">
        <v>1</v>
      </c>
      <c r="B200" s="20" t="s">
        <v>11</v>
      </c>
      <c r="C200" s="21" t="s">
        <v>115</v>
      </c>
    </row>
    <row r="201" spans="1:3" ht="14.25" customHeight="1" x14ac:dyDescent="0.2">
      <c r="A201" s="19">
        <v>2</v>
      </c>
      <c r="B201" s="22" t="s">
        <v>13</v>
      </c>
      <c r="C201" s="21" t="s">
        <v>116</v>
      </c>
    </row>
    <row r="202" spans="1:3" ht="14.25" customHeight="1" x14ac:dyDescent="0.2">
      <c r="A202" s="19">
        <v>3</v>
      </c>
      <c r="B202" s="22" t="s">
        <v>15</v>
      </c>
      <c r="C202" s="23" t="s">
        <v>16</v>
      </c>
    </row>
    <row r="203" spans="1:3" ht="14.25" customHeight="1" x14ac:dyDescent="0.2">
      <c r="A203" s="19">
        <v>4</v>
      </c>
      <c r="B203" s="20" t="s">
        <v>17</v>
      </c>
      <c r="C203" s="21" t="s">
        <v>117</v>
      </c>
    </row>
    <row r="204" spans="1:3" ht="14.25" customHeight="1" x14ac:dyDescent="0.2">
      <c r="A204" s="19">
        <v>5</v>
      </c>
      <c r="B204" s="20" t="s">
        <v>19</v>
      </c>
      <c r="C204" s="21" t="s">
        <v>118</v>
      </c>
    </row>
    <row r="205" spans="1:3" ht="14.25" customHeight="1" x14ac:dyDescent="0.2">
      <c r="A205" s="19">
        <v>6</v>
      </c>
      <c r="B205" s="20" t="s">
        <v>21</v>
      </c>
      <c r="C205" s="24" t="s">
        <v>22</v>
      </c>
    </row>
    <row r="206" spans="1:3" ht="14.25" customHeight="1" x14ac:dyDescent="0.2">
      <c r="A206" s="19">
        <v>7</v>
      </c>
      <c r="B206" s="20" t="s">
        <v>23</v>
      </c>
      <c r="C206" s="21" t="s">
        <v>119</v>
      </c>
    </row>
    <row r="207" spans="1:3" ht="14.25" customHeight="1" x14ac:dyDescent="0.2">
      <c r="A207" s="19">
        <v>8</v>
      </c>
      <c r="B207" s="20" t="s">
        <v>25</v>
      </c>
      <c r="C207" s="21" t="s">
        <v>120</v>
      </c>
    </row>
    <row r="208" spans="1:3" ht="14.25" customHeight="1" x14ac:dyDescent="0.2">
      <c r="A208" s="19">
        <v>9</v>
      </c>
      <c r="B208" s="20" t="s">
        <v>27</v>
      </c>
      <c r="C208" s="21" t="s">
        <v>50</v>
      </c>
    </row>
    <row r="209" spans="1:3" ht="14.25" customHeight="1" x14ac:dyDescent="0.2">
      <c r="A209" s="19">
        <v>10</v>
      </c>
      <c r="B209" s="20" t="s">
        <v>29</v>
      </c>
      <c r="C209" s="21" t="s">
        <v>68</v>
      </c>
    </row>
    <row r="210" spans="1:3" ht="14.25" customHeight="1" x14ac:dyDescent="0.2">
      <c r="A210" s="19">
        <v>11</v>
      </c>
      <c r="B210" s="20" t="s">
        <v>30</v>
      </c>
      <c r="C210" s="21" t="s">
        <v>68</v>
      </c>
    </row>
    <row r="211" spans="1:3" ht="14.25" customHeight="1" x14ac:dyDescent="0.2">
      <c r="A211" s="19">
        <v>12</v>
      </c>
      <c r="B211" s="20" t="s">
        <v>32</v>
      </c>
      <c r="C211" s="21" t="s">
        <v>69</v>
      </c>
    </row>
    <row r="212" spans="1:3" ht="14.25" customHeight="1" x14ac:dyDescent="0.2">
      <c r="A212" s="19">
        <v>13</v>
      </c>
      <c r="B212" s="20" t="s">
        <v>33</v>
      </c>
      <c r="C212" s="21" t="s">
        <v>70</v>
      </c>
    </row>
    <row r="213" spans="1:3" ht="14.25" customHeight="1" x14ac:dyDescent="0.2">
      <c r="A213" s="19">
        <v>14</v>
      </c>
      <c r="B213" s="20" t="s">
        <v>34</v>
      </c>
      <c r="C213" s="24" t="s">
        <v>22</v>
      </c>
    </row>
    <row r="214" spans="1:3" ht="15" customHeight="1" thickBot="1" x14ac:dyDescent="0.25">
      <c r="A214" s="25">
        <v>15</v>
      </c>
      <c r="B214" s="26" t="s">
        <v>35</v>
      </c>
      <c r="C214" s="27" t="s">
        <v>71</v>
      </c>
    </row>
    <row r="215" spans="1:3" ht="15.75" customHeight="1" x14ac:dyDescent="0.25">
      <c r="A215" s="13"/>
      <c r="B215" s="14"/>
      <c r="C215" s="15"/>
    </row>
    <row r="216" spans="1:3" ht="27.2" customHeight="1" x14ac:dyDescent="0.25">
      <c r="A216" s="16" t="s">
        <v>121</v>
      </c>
      <c r="B216" s="17" t="s">
        <v>9</v>
      </c>
      <c r="C216" s="18" t="s">
        <v>122</v>
      </c>
    </row>
    <row r="217" spans="1:3" ht="38.25" customHeight="1" x14ac:dyDescent="0.2">
      <c r="A217" s="19">
        <v>1</v>
      </c>
      <c r="B217" s="20" t="s">
        <v>11</v>
      </c>
      <c r="C217" s="21" t="s">
        <v>123</v>
      </c>
    </row>
    <row r="218" spans="1:3" ht="14.25" customHeight="1" x14ac:dyDescent="0.2">
      <c r="A218" s="19">
        <v>2</v>
      </c>
      <c r="B218" s="22" t="s">
        <v>13</v>
      </c>
      <c r="C218" s="21" t="s">
        <v>124</v>
      </c>
    </row>
    <row r="219" spans="1:3" ht="14.25" customHeight="1" x14ac:dyDescent="0.2">
      <c r="A219" s="19">
        <v>3</v>
      </c>
      <c r="B219" s="22" t="s">
        <v>15</v>
      </c>
      <c r="C219" s="23" t="s">
        <v>47</v>
      </c>
    </row>
    <row r="220" spans="1:3" ht="14.25" customHeight="1" x14ac:dyDescent="0.2">
      <c r="A220" s="19">
        <v>4</v>
      </c>
      <c r="B220" s="20" t="s">
        <v>17</v>
      </c>
      <c r="C220" s="21" t="s">
        <v>125</v>
      </c>
    </row>
    <row r="221" spans="1:3" ht="14.25" customHeight="1" x14ac:dyDescent="0.2">
      <c r="A221" s="19">
        <v>5</v>
      </c>
      <c r="B221" s="20" t="s">
        <v>19</v>
      </c>
      <c r="C221" s="21" t="s">
        <v>118</v>
      </c>
    </row>
    <row r="222" spans="1:3" ht="14.25" customHeight="1" x14ac:dyDescent="0.2">
      <c r="A222" s="19">
        <v>6</v>
      </c>
      <c r="B222" s="20" t="s">
        <v>21</v>
      </c>
      <c r="C222" s="24" t="s">
        <v>22</v>
      </c>
    </row>
    <row r="223" spans="1:3" ht="14.25" customHeight="1" x14ac:dyDescent="0.2">
      <c r="A223" s="19">
        <v>7</v>
      </c>
      <c r="B223" s="20" t="s">
        <v>23</v>
      </c>
      <c r="C223" s="21" t="s">
        <v>119</v>
      </c>
    </row>
    <row r="224" spans="1:3" ht="14.25" customHeight="1" x14ac:dyDescent="0.2">
      <c r="A224" s="19">
        <v>8</v>
      </c>
      <c r="B224" s="20" t="s">
        <v>25</v>
      </c>
      <c r="C224" s="21" t="s">
        <v>126</v>
      </c>
    </row>
    <row r="225" spans="1:3" ht="14.25" customHeight="1" x14ac:dyDescent="0.2">
      <c r="A225" s="19">
        <v>9</v>
      </c>
      <c r="B225" s="20" t="s">
        <v>27</v>
      </c>
      <c r="C225" s="21" t="s">
        <v>127</v>
      </c>
    </row>
    <row r="226" spans="1:3" ht="14.25" customHeight="1" x14ac:dyDescent="0.2">
      <c r="A226" s="19">
        <v>10</v>
      </c>
      <c r="B226" s="20" t="s">
        <v>29</v>
      </c>
      <c r="C226" s="21" t="s">
        <v>68</v>
      </c>
    </row>
    <row r="227" spans="1:3" ht="14.25" customHeight="1" x14ac:dyDescent="0.2">
      <c r="A227" s="19">
        <v>11</v>
      </c>
      <c r="B227" s="20" t="s">
        <v>30</v>
      </c>
      <c r="C227" s="21" t="s">
        <v>68</v>
      </c>
    </row>
    <row r="228" spans="1:3" ht="14.25" customHeight="1" x14ac:dyDescent="0.2">
      <c r="A228" s="19">
        <v>12</v>
      </c>
      <c r="B228" s="20" t="s">
        <v>32</v>
      </c>
      <c r="C228" s="21" t="s">
        <v>69</v>
      </c>
    </row>
    <row r="229" spans="1:3" ht="14.25" customHeight="1" x14ac:dyDescent="0.2">
      <c r="A229" s="19">
        <v>13</v>
      </c>
      <c r="B229" s="20" t="s">
        <v>33</v>
      </c>
      <c r="C229" s="21" t="s">
        <v>70</v>
      </c>
    </row>
    <row r="230" spans="1:3" ht="14.25" customHeight="1" x14ac:dyDescent="0.2">
      <c r="A230" s="19">
        <v>14</v>
      </c>
      <c r="B230" s="20" t="s">
        <v>34</v>
      </c>
      <c r="C230" s="24" t="s">
        <v>22</v>
      </c>
    </row>
    <row r="231" spans="1:3" ht="15" customHeight="1" thickBot="1" x14ac:dyDescent="0.25">
      <c r="A231" s="25">
        <v>15</v>
      </c>
      <c r="B231" s="26" t="s">
        <v>35</v>
      </c>
      <c r="C231" s="27" t="s">
        <v>71</v>
      </c>
    </row>
    <row r="232" spans="1:3" ht="15.75" customHeight="1" x14ac:dyDescent="0.25">
      <c r="A232" s="13"/>
      <c r="B232" s="14"/>
      <c r="C232" s="15"/>
    </row>
    <row r="233" spans="1:3" ht="27.2" customHeight="1" x14ac:dyDescent="0.25">
      <c r="A233" s="16" t="s">
        <v>128</v>
      </c>
      <c r="B233" s="17" t="s">
        <v>9</v>
      </c>
      <c r="C233" s="18" t="s">
        <v>129</v>
      </c>
    </row>
    <row r="234" spans="1:3" ht="38.25" customHeight="1" x14ac:dyDescent="0.2">
      <c r="A234" s="19">
        <v>1</v>
      </c>
      <c r="B234" s="20" t="s">
        <v>11</v>
      </c>
      <c r="C234" s="21" t="s">
        <v>130</v>
      </c>
    </row>
    <row r="235" spans="1:3" ht="14.25" customHeight="1" x14ac:dyDescent="0.2">
      <c r="A235" s="19">
        <v>2</v>
      </c>
      <c r="B235" s="22" t="s">
        <v>13</v>
      </c>
      <c r="C235" s="21" t="s">
        <v>131</v>
      </c>
    </row>
    <row r="236" spans="1:3" ht="14.25" customHeight="1" x14ac:dyDescent="0.2">
      <c r="A236" s="19">
        <v>3</v>
      </c>
      <c r="B236" s="22" t="s">
        <v>15</v>
      </c>
      <c r="C236" s="23" t="s">
        <v>47</v>
      </c>
    </row>
    <row r="237" spans="1:3" ht="14.25" customHeight="1" x14ac:dyDescent="0.2">
      <c r="A237" s="19">
        <v>4</v>
      </c>
      <c r="B237" s="20" t="s">
        <v>17</v>
      </c>
      <c r="C237" s="21" t="s">
        <v>132</v>
      </c>
    </row>
    <row r="238" spans="1:3" ht="14.25" customHeight="1" x14ac:dyDescent="0.2">
      <c r="A238" s="19">
        <v>5</v>
      </c>
      <c r="B238" s="20" t="s">
        <v>19</v>
      </c>
      <c r="C238" s="21" t="s">
        <v>133</v>
      </c>
    </row>
    <row r="239" spans="1:3" ht="14.25" customHeight="1" x14ac:dyDescent="0.2">
      <c r="A239" s="19">
        <v>6</v>
      </c>
      <c r="B239" s="20" t="s">
        <v>21</v>
      </c>
      <c r="C239" s="24" t="s">
        <v>22</v>
      </c>
    </row>
    <row r="240" spans="1:3" ht="14.25" customHeight="1" x14ac:dyDescent="0.2">
      <c r="A240" s="19">
        <v>7</v>
      </c>
      <c r="B240" s="20" t="s">
        <v>23</v>
      </c>
      <c r="C240" s="21" t="s">
        <v>134</v>
      </c>
    </row>
    <row r="241" spans="1:3" ht="14.25" customHeight="1" x14ac:dyDescent="0.2">
      <c r="A241" s="19">
        <v>8</v>
      </c>
      <c r="B241" s="20" t="s">
        <v>25</v>
      </c>
      <c r="C241" s="21" t="s">
        <v>135</v>
      </c>
    </row>
    <row r="242" spans="1:3" ht="14.25" customHeight="1" x14ac:dyDescent="0.2">
      <c r="A242" s="19">
        <v>9</v>
      </c>
      <c r="B242" s="20" t="s">
        <v>27</v>
      </c>
      <c r="C242" s="21" t="s">
        <v>136</v>
      </c>
    </row>
    <row r="243" spans="1:3" ht="14.25" customHeight="1" x14ac:dyDescent="0.2">
      <c r="A243" s="19">
        <v>10</v>
      </c>
      <c r="B243" s="20" t="s">
        <v>29</v>
      </c>
      <c r="C243" s="21" t="s">
        <v>137</v>
      </c>
    </row>
    <row r="244" spans="1:3" ht="14.25" customHeight="1" x14ac:dyDescent="0.2">
      <c r="A244" s="19">
        <v>11</v>
      </c>
      <c r="B244" s="20" t="s">
        <v>30</v>
      </c>
      <c r="C244" s="21" t="s">
        <v>138</v>
      </c>
    </row>
    <row r="245" spans="1:3" ht="14.25" customHeight="1" x14ac:dyDescent="0.2">
      <c r="A245" s="19">
        <v>12</v>
      </c>
      <c r="B245" s="20" t="s">
        <v>32</v>
      </c>
      <c r="C245" s="21" t="s">
        <v>40</v>
      </c>
    </row>
    <row r="246" spans="1:3" ht="14.25" customHeight="1" x14ac:dyDescent="0.2">
      <c r="A246" s="19">
        <v>13</v>
      </c>
      <c r="B246" s="20" t="s">
        <v>33</v>
      </c>
      <c r="C246" s="21" t="s">
        <v>20</v>
      </c>
    </row>
    <row r="247" spans="1:3" ht="14.25" customHeight="1" x14ac:dyDescent="0.2">
      <c r="A247" s="19">
        <v>14</v>
      </c>
      <c r="B247" s="20" t="s">
        <v>34</v>
      </c>
      <c r="C247" s="24" t="s">
        <v>22</v>
      </c>
    </row>
    <row r="248" spans="1:3" ht="15" customHeight="1" thickBot="1" x14ac:dyDescent="0.25">
      <c r="A248" s="25">
        <v>15</v>
      </c>
      <c r="B248" s="26" t="s">
        <v>35</v>
      </c>
      <c r="C248" s="27" t="s">
        <v>24</v>
      </c>
    </row>
    <row r="249" spans="1:3" ht="15.75" customHeight="1" x14ac:dyDescent="0.25">
      <c r="A249" s="13"/>
      <c r="B249" s="14"/>
      <c r="C249" s="15"/>
    </row>
    <row r="250" spans="1:3" ht="27.2" customHeight="1" x14ac:dyDescent="0.25">
      <c r="A250" s="16" t="s">
        <v>139</v>
      </c>
      <c r="B250" s="17" t="s">
        <v>9</v>
      </c>
      <c r="C250" s="18" t="s">
        <v>140</v>
      </c>
    </row>
    <row r="251" spans="1:3" ht="38.25" customHeight="1" x14ac:dyDescent="0.2">
      <c r="A251" s="19">
        <v>1</v>
      </c>
      <c r="B251" s="20" t="s">
        <v>11</v>
      </c>
      <c r="C251" s="21" t="s">
        <v>141</v>
      </c>
    </row>
    <row r="252" spans="1:3" ht="14.25" customHeight="1" x14ac:dyDescent="0.2">
      <c r="A252" s="19">
        <v>2</v>
      </c>
      <c r="B252" s="22" t="s">
        <v>13</v>
      </c>
      <c r="C252" s="21" t="s">
        <v>110</v>
      </c>
    </row>
    <row r="253" spans="1:3" ht="14.25" customHeight="1" x14ac:dyDescent="0.2">
      <c r="A253" s="19">
        <v>3</v>
      </c>
      <c r="B253" s="22" t="s">
        <v>15</v>
      </c>
      <c r="C253" s="23" t="s">
        <v>16</v>
      </c>
    </row>
    <row r="254" spans="1:3" ht="14.25" customHeight="1" x14ac:dyDescent="0.2">
      <c r="A254" s="19">
        <v>4</v>
      </c>
      <c r="B254" s="20" t="s">
        <v>17</v>
      </c>
      <c r="C254" s="21" t="s">
        <v>142</v>
      </c>
    </row>
    <row r="255" spans="1:3" ht="14.25" customHeight="1" x14ac:dyDescent="0.2">
      <c r="A255" s="19">
        <v>5</v>
      </c>
      <c r="B255" s="20" t="s">
        <v>19</v>
      </c>
      <c r="C255" s="21" t="s">
        <v>143</v>
      </c>
    </row>
    <row r="256" spans="1:3" ht="14.25" customHeight="1" x14ac:dyDescent="0.2">
      <c r="A256" s="19">
        <v>6</v>
      </c>
      <c r="B256" s="20" t="s">
        <v>21</v>
      </c>
      <c r="C256" s="24" t="s">
        <v>22</v>
      </c>
    </row>
    <row r="257" spans="1:3" ht="14.25" customHeight="1" x14ac:dyDescent="0.2">
      <c r="A257" s="19">
        <v>7</v>
      </c>
      <c r="B257" s="20" t="s">
        <v>23</v>
      </c>
      <c r="C257" s="21" t="s">
        <v>144</v>
      </c>
    </row>
    <row r="258" spans="1:3" ht="14.25" customHeight="1" x14ac:dyDescent="0.2">
      <c r="A258" s="19">
        <v>8</v>
      </c>
      <c r="B258" s="20" t="s">
        <v>25</v>
      </c>
      <c r="C258" s="21" t="s">
        <v>145</v>
      </c>
    </row>
    <row r="259" spans="1:3" ht="14.25" customHeight="1" x14ac:dyDescent="0.2">
      <c r="A259" s="19">
        <v>9</v>
      </c>
      <c r="B259" s="20" t="s">
        <v>27</v>
      </c>
      <c r="C259" s="21" t="s">
        <v>127</v>
      </c>
    </row>
    <row r="260" spans="1:3" ht="14.25" customHeight="1" x14ac:dyDescent="0.2">
      <c r="A260" s="19">
        <v>10</v>
      </c>
      <c r="B260" s="20" t="s">
        <v>29</v>
      </c>
      <c r="C260" s="21" t="s">
        <v>68</v>
      </c>
    </row>
    <row r="261" spans="1:3" ht="14.25" customHeight="1" x14ac:dyDescent="0.2">
      <c r="A261" s="19">
        <v>11</v>
      </c>
      <c r="B261" s="20" t="s">
        <v>30</v>
      </c>
      <c r="C261" s="21" t="s">
        <v>68</v>
      </c>
    </row>
    <row r="262" spans="1:3" ht="14.25" customHeight="1" x14ac:dyDescent="0.2">
      <c r="A262" s="19">
        <v>12</v>
      </c>
      <c r="B262" s="20" t="s">
        <v>32</v>
      </c>
      <c r="C262" s="21" t="s">
        <v>69</v>
      </c>
    </row>
    <row r="263" spans="1:3" ht="14.25" customHeight="1" x14ac:dyDescent="0.2">
      <c r="A263" s="19">
        <v>13</v>
      </c>
      <c r="B263" s="20" t="s">
        <v>33</v>
      </c>
      <c r="C263" s="21" t="s">
        <v>70</v>
      </c>
    </row>
    <row r="264" spans="1:3" ht="14.25" customHeight="1" x14ac:dyDescent="0.2">
      <c r="A264" s="19">
        <v>14</v>
      </c>
      <c r="B264" s="20" t="s">
        <v>34</v>
      </c>
      <c r="C264" s="24" t="s">
        <v>22</v>
      </c>
    </row>
    <row r="265" spans="1:3" ht="15" customHeight="1" thickBot="1" x14ac:dyDescent="0.25">
      <c r="A265" s="25">
        <v>15</v>
      </c>
      <c r="B265" s="26" t="s">
        <v>35</v>
      </c>
      <c r="C265" s="27" t="s">
        <v>71</v>
      </c>
    </row>
    <row r="266" spans="1:3" ht="15.75" customHeight="1" x14ac:dyDescent="0.25">
      <c r="A266" s="13"/>
      <c r="B266" s="14"/>
      <c r="C266" s="15"/>
    </row>
    <row r="267" spans="1:3" ht="27.2" customHeight="1" x14ac:dyDescent="0.25">
      <c r="A267" s="16" t="s">
        <v>146</v>
      </c>
      <c r="B267" s="17" t="s">
        <v>9</v>
      </c>
      <c r="C267" s="18" t="s">
        <v>147</v>
      </c>
    </row>
    <row r="268" spans="1:3" ht="38.25" customHeight="1" x14ac:dyDescent="0.2">
      <c r="A268" s="19">
        <v>1</v>
      </c>
      <c r="B268" s="20" t="s">
        <v>11</v>
      </c>
      <c r="C268" s="21" t="s">
        <v>148</v>
      </c>
    </row>
    <row r="269" spans="1:3" ht="14.25" customHeight="1" x14ac:dyDescent="0.2">
      <c r="A269" s="19">
        <v>2</v>
      </c>
      <c r="B269" s="22" t="s">
        <v>13</v>
      </c>
      <c r="C269" s="21" t="s">
        <v>149</v>
      </c>
    </row>
    <row r="270" spans="1:3" ht="14.25" customHeight="1" x14ac:dyDescent="0.2">
      <c r="A270" s="19">
        <v>3</v>
      </c>
      <c r="B270" s="22" t="s">
        <v>15</v>
      </c>
      <c r="C270" s="23" t="s">
        <v>16</v>
      </c>
    </row>
    <row r="271" spans="1:3" ht="14.25" customHeight="1" x14ac:dyDescent="0.2">
      <c r="A271" s="19">
        <v>4</v>
      </c>
      <c r="B271" s="20" t="s">
        <v>17</v>
      </c>
      <c r="C271" s="21" t="s">
        <v>150</v>
      </c>
    </row>
    <row r="272" spans="1:3" ht="14.25" customHeight="1" x14ac:dyDescent="0.2">
      <c r="A272" s="19">
        <v>5</v>
      </c>
      <c r="B272" s="20" t="s">
        <v>19</v>
      </c>
      <c r="C272" s="21" t="s">
        <v>151</v>
      </c>
    </row>
    <row r="273" spans="1:3" ht="14.25" customHeight="1" x14ac:dyDescent="0.2">
      <c r="A273" s="19">
        <v>6</v>
      </c>
      <c r="B273" s="20" t="s">
        <v>21</v>
      </c>
      <c r="C273" s="24" t="s">
        <v>22</v>
      </c>
    </row>
    <row r="274" spans="1:3" ht="14.25" customHeight="1" x14ac:dyDescent="0.2">
      <c r="A274" s="19">
        <v>7</v>
      </c>
      <c r="B274" s="20" t="s">
        <v>23</v>
      </c>
      <c r="C274" s="21" t="s">
        <v>152</v>
      </c>
    </row>
    <row r="275" spans="1:3" ht="14.25" customHeight="1" x14ac:dyDescent="0.2">
      <c r="A275" s="19">
        <v>8</v>
      </c>
      <c r="B275" s="20" t="s">
        <v>25</v>
      </c>
      <c r="C275" s="21" t="s">
        <v>153</v>
      </c>
    </row>
    <row r="276" spans="1:3" ht="14.25" customHeight="1" x14ac:dyDescent="0.2">
      <c r="A276" s="19">
        <v>9</v>
      </c>
      <c r="B276" s="20" t="s">
        <v>27</v>
      </c>
      <c r="C276" s="21" t="s">
        <v>67</v>
      </c>
    </row>
    <row r="277" spans="1:3" ht="14.25" customHeight="1" x14ac:dyDescent="0.2">
      <c r="A277" s="19">
        <v>10</v>
      </c>
      <c r="B277" s="20" t="s">
        <v>29</v>
      </c>
      <c r="C277" s="21" t="s">
        <v>68</v>
      </c>
    </row>
    <row r="278" spans="1:3" ht="14.25" customHeight="1" x14ac:dyDescent="0.2">
      <c r="A278" s="19">
        <v>11</v>
      </c>
      <c r="B278" s="20" t="s">
        <v>30</v>
      </c>
      <c r="C278" s="21" t="s">
        <v>68</v>
      </c>
    </row>
    <row r="279" spans="1:3" ht="14.25" customHeight="1" x14ac:dyDescent="0.2">
      <c r="A279" s="19">
        <v>12</v>
      </c>
      <c r="B279" s="20" t="s">
        <v>32</v>
      </c>
      <c r="C279" s="21" t="s">
        <v>69</v>
      </c>
    </row>
    <row r="280" spans="1:3" ht="14.25" customHeight="1" x14ac:dyDescent="0.2">
      <c r="A280" s="19">
        <v>13</v>
      </c>
      <c r="B280" s="20" t="s">
        <v>33</v>
      </c>
      <c r="C280" s="21" t="s">
        <v>70</v>
      </c>
    </row>
    <row r="281" spans="1:3" ht="14.25" customHeight="1" x14ac:dyDescent="0.2">
      <c r="A281" s="19">
        <v>14</v>
      </c>
      <c r="B281" s="20" t="s">
        <v>34</v>
      </c>
      <c r="C281" s="24" t="s">
        <v>22</v>
      </c>
    </row>
    <row r="282" spans="1:3" ht="15" customHeight="1" thickBot="1" x14ac:dyDescent="0.25">
      <c r="A282" s="25">
        <v>15</v>
      </c>
      <c r="B282" s="26" t="s">
        <v>35</v>
      </c>
      <c r="C282" s="27" t="s">
        <v>71</v>
      </c>
    </row>
    <row r="283" spans="1:3" ht="15.75" customHeight="1" x14ac:dyDescent="0.25">
      <c r="A283" s="13"/>
      <c r="B283" s="14"/>
      <c r="C283" s="15"/>
    </row>
    <row r="284" spans="1:3" ht="27.2" customHeight="1" x14ac:dyDescent="0.25">
      <c r="A284" s="16" t="s">
        <v>154</v>
      </c>
      <c r="B284" s="17" t="s">
        <v>9</v>
      </c>
      <c r="C284" s="18" t="s">
        <v>155</v>
      </c>
    </row>
    <row r="285" spans="1:3" ht="38.25" customHeight="1" x14ac:dyDescent="0.2">
      <c r="A285" s="19">
        <v>1</v>
      </c>
      <c r="B285" s="20" t="s">
        <v>11</v>
      </c>
      <c r="C285" s="21" t="s">
        <v>156</v>
      </c>
    </row>
    <row r="286" spans="1:3" ht="14.25" customHeight="1" x14ac:dyDescent="0.2">
      <c r="A286" s="19">
        <v>2</v>
      </c>
      <c r="B286" s="22" t="s">
        <v>13</v>
      </c>
      <c r="C286" s="21" t="s">
        <v>98</v>
      </c>
    </row>
    <row r="287" spans="1:3" ht="14.25" customHeight="1" x14ac:dyDescent="0.2">
      <c r="A287" s="19">
        <v>3</v>
      </c>
      <c r="B287" s="22" t="s">
        <v>15</v>
      </c>
      <c r="C287" s="23" t="s">
        <v>47</v>
      </c>
    </row>
    <row r="288" spans="1:3" ht="14.25" customHeight="1" x14ac:dyDescent="0.2">
      <c r="A288" s="19">
        <v>4</v>
      </c>
      <c r="B288" s="20" t="s">
        <v>17</v>
      </c>
      <c r="C288" s="21" t="s">
        <v>157</v>
      </c>
    </row>
    <row r="289" spans="1:3" ht="14.25" customHeight="1" x14ac:dyDescent="0.2">
      <c r="A289" s="19">
        <v>5</v>
      </c>
      <c r="B289" s="20" t="s">
        <v>19</v>
      </c>
      <c r="C289" s="21" t="s">
        <v>20</v>
      </c>
    </row>
    <row r="290" spans="1:3" ht="14.25" customHeight="1" x14ac:dyDescent="0.2">
      <c r="A290" s="19">
        <v>6</v>
      </c>
      <c r="B290" s="20" t="s">
        <v>21</v>
      </c>
      <c r="C290" s="24" t="s">
        <v>22</v>
      </c>
    </row>
    <row r="291" spans="1:3" ht="14.25" customHeight="1" x14ac:dyDescent="0.2">
      <c r="A291" s="19">
        <v>7</v>
      </c>
      <c r="B291" s="20" t="s">
        <v>23</v>
      </c>
      <c r="C291" s="21" t="s">
        <v>24</v>
      </c>
    </row>
    <row r="292" spans="1:3" ht="14.25" customHeight="1" x14ac:dyDescent="0.2">
      <c r="A292" s="19">
        <v>8</v>
      </c>
      <c r="B292" s="20" t="s">
        <v>25</v>
      </c>
      <c r="C292" s="21" t="s">
        <v>26</v>
      </c>
    </row>
    <row r="293" spans="1:3" ht="14.25" customHeight="1" x14ac:dyDescent="0.2">
      <c r="A293" s="19">
        <v>9</v>
      </c>
      <c r="B293" s="20" t="s">
        <v>27</v>
      </c>
      <c r="C293" s="21" t="s">
        <v>50</v>
      </c>
    </row>
    <row r="294" spans="1:3" ht="14.25" customHeight="1" x14ac:dyDescent="0.2">
      <c r="A294" s="19">
        <v>10</v>
      </c>
      <c r="B294" s="20" t="s">
        <v>29</v>
      </c>
      <c r="C294" s="21" t="s">
        <v>26</v>
      </c>
    </row>
    <row r="295" spans="1:3" ht="14.25" customHeight="1" x14ac:dyDescent="0.2">
      <c r="A295" s="19">
        <v>11</v>
      </c>
      <c r="B295" s="20" t="s">
        <v>30</v>
      </c>
      <c r="C295" s="21" t="s">
        <v>158</v>
      </c>
    </row>
    <row r="296" spans="1:3" ht="14.25" customHeight="1" x14ac:dyDescent="0.2">
      <c r="A296" s="19">
        <v>12</v>
      </c>
      <c r="B296" s="20" t="s">
        <v>32</v>
      </c>
      <c r="C296" s="21" t="s">
        <v>40</v>
      </c>
    </row>
    <row r="297" spans="1:3" ht="14.25" customHeight="1" x14ac:dyDescent="0.2">
      <c r="A297" s="19">
        <v>13</v>
      </c>
      <c r="B297" s="20" t="s">
        <v>33</v>
      </c>
      <c r="C297" s="21" t="s">
        <v>20</v>
      </c>
    </row>
    <row r="298" spans="1:3" ht="14.25" customHeight="1" x14ac:dyDescent="0.2">
      <c r="A298" s="19">
        <v>14</v>
      </c>
      <c r="B298" s="20" t="s">
        <v>34</v>
      </c>
      <c r="C298" s="24" t="s">
        <v>22</v>
      </c>
    </row>
    <row r="299" spans="1:3" ht="15" customHeight="1" thickBot="1" x14ac:dyDescent="0.25">
      <c r="A299" s="25">
        <v>15</v>
      </c>
      <c r="B299" s="26" t="s">
        <v>35</v>
      </c>
      <c r="C299" s="27" t="s">
        <v>24</v>
      </c>
    </row>
    <row r="300" spans="1:3" ht="15.75" customHeight="1" x14ac:dyDescent="0.25">
      <c r="A300" s="13"/>
      <c r="B300" s="14"/>
      <c r="C300" s="15"/>
    </row>
    <row r="301" spans="1:3" ht="27.2" customHeight="1" x14ac:dyDescent="0.25">
      <c r="A301" s="16" t="s">
        <v>159</v>
      </c>
      <c r="B301" s="17" t="s">
        <v>9</v>
      </c>
      <c r="C301" s="18" t="s">
        <v>160</v>
      </c>
    </row>
    <row r="302" spans="1:3" ht="38.25" customHeight="1" x14ac:dyDescent="0.2">
      <c r="A302" s="19">
        <v>1</v>
      </c>
      <c r="B302" s="20" t="s">
        <v>11</v>
      </c>
      <c r="C302" s="21" t="s">
        <v>110</v>
      </c>
    </row>
    <row r="303" spans="1:3" ht="14.25" customHeight="1" x14ac:dyDescent="0.2">
      <c r="A303" s="19">
        <v>2</v>
      </c>
      <c r="B303" s="22" t="s">
        <v>13</v>
      </c>
      <c r="C303" s="21" t="s">
        <v>110</v>
      </c>
    </row>
    <row r="304" spans="1:3" ht="14.25" customHeight="1" x14ac:dyDescent="0.2">
      <c r="A304" s="19">
        <v>3</v>
      </c>
      <c r="B304" s="22" t="s">
        <v>15</v>
      </c>
      <c r="C304" s="23" t="s">
        <v>16</v>
      </c>
    </row>
    <row r="305" spans="1:3" ht="14.25" customHeight="1" x14ac:dyDescent="0.2">
      <c r="A305" s="19">
        <v>4</v>
      </c>
      <c r="B305" s="20" t="s">
        <v>17</v>
      </c>
      <c r="C305" s="21" t="s">
        <v>161</v>
      </c>
    </row>
    <row r="306" spans="1:3" ht="14.25" customHeight="1" x14ac:dyDescent="0.2">
      <c r="A306" s="19">
        <v>5</v>
      </c>
      <c r="B306" s="20" t="s">
        <v>19</v>
      </c>
      <c r="C306" s="21" t="s">
        <v>162</v>
      </c>
    </row>
    <row r="307" spans="1:3" ht="14.25" customHeight="1" x14ac:dyDescent="0.2">
      <c r="A307" s="19">
        <v>6</v>
      </c>
      <c r="B307" s="20" t="s">
        <v>21</v>
      </c>
      <c r="C307" s="24" t="s">
        <v>22</v>
      </c>
    </row>
    <row r="308" spans="1:3" ht="14.25" customHeight="1" x14ac:dyDescent="0.2">
      <c r="A308" s="19">
        <v>7</v>
      </c>
      <c r="B308" s="20" t="s">
        <v>23</v>
      </c>
      <c r="C308" s="21" t="s">
        <v>163</v>
      </c>
    </row>
    <row r="309" spans="1:3" ht="14.25" customHeight="1" x14ac:dyDescent="0.2">
      <c r="A309" s="19">
        <v>8</v>
      </c>
      <c r="B309" s="20" t="s">
        <v>25</v>
      </c>
      <c r="C309" s="21" t="s">
        <v>145</v>
      </c>
    </row>
    <row r="310" spans="1:3" ht="14.25" customHeight="1" x14ac:dyDescent="0.2">
      <c r="A310" s="19">
        <v>9</v>
      </c>
      <c r="B310" s="20" t="s">
        <v>27</v>
      </c>
      <c r="C310" s="21" t="s">
        <v>164</v>
      </c>
    </row>
    <row r="311" spans="1:3" ht="14.25" customHeight="1" x14ac:dyDescent="0.2">
      <c r="A311" s="19">
        <v>10</v>
      </c>
      <c r="B311" s="20" t="s">
        <v>29</v>
      </c>
      <c r="C311" s="21" t="s">
        <v>165</v>
      </c>
    </row>
    <row r="312" spans="1:3" ht="14.25" customHeight="1" x14ac:dyDescent="0.2">
      <c r="A312" s="19">
        <v>11</v>
      </c>
      <c r="B312" s="20" t="s">
        <v>30</v>
      </c>
      <c r="C312" s="21" t="s">
        <v>166</v>
      </c>
    </row>
    <row r="313" spans="1:3" ht="14.25" customHeight="1" x14ac:dyDescent="0.2">
      <c r="A313" s="19">
        <v>12</v>
      </c>
      <c r="B313" s="20" t="s">
        <v>32</v>
      </c>
      <c r="C313" s="21" t="s">
        <v>161</v>
      </c>
    </row>
    <row r="314" spans="1:3" ht="14.25" customHeight="1" x14ac:dyDescent="0.2">
      <c r="A314" s="19">
        <v>13</v>
      </c>
      <c r="B314" s="20" t="s">
        <v>33</v>
      </c>
      <c r="C314" s="21" t="s">
        <v>162</v>
      </c>
    </row>
    <row r="315" spans="1:3" ht="14.25" customHeight="1" x14ac:dyDescent="0.2">
      <c r="A315" s="19">
        <v>14</v>
      </c>
      <c r="B315" s="20" t="s">
        <v>34</v>
      </c>
      <c r="C315" s="24" t="s">
        <v>22</v>
      </c>
    </row>
    <row r="316" spans="1:3" ht="15" customHeight="1" thickBot="1" x14ac:dyDescent="0.25">
      <c r="A316" s="25">
        <v>15</v>
      </c>
      <c r="B316" s="26" t="s">
        <v>35</v>
      </c>
      <c r="C316" s="27" t="s">
        <v>163</v>
      </c>
    </row>
    <row r="317" spans="1:3" ht="15.75" customHeight="1" x14ac:dyDescent="0.25">
      <c r="A317" s="13"/>
      <c r="B317" s="14"/>
      <c r="C317" s="15"/>
    </row>
    <row r="318" spans="1:3" ht="27.2" customHeight="1" x14ac:dyDescent="0.25">
      <c r="A318" s="16" t="s">
        <v>167</v>
      </c>
      <c r="B318" s="17" t="s">
        <v>9</v>
      </c>
      <c r="C318" s="18" t="s">
        <v>168</v>
      </c>
    </row>
    <row r="319" spans="1:3" ht="38.25" customHeight="1" x14ac:dyDescent="0.2">
      <c r="A319" s="19">
        <v>1</v>
      </c>
      <c r="B319" s="20" t="s">
        <v>11</v>
      </c>
      <c r="C319" s="21" t="s">
        <v>110</v>
      </c>
    </row>
    <row r="320" spans="1:3" ht="14.25" customHeight="1" x14ac:dyDescent="0.2">
      <c r="A320" s="19">
        <v>2</v>
      </c>
      <c r="B320" s="22" t="s">
        <v>13</v>
      </c>
      <c r="C320" s="21" t="s">
        <v>110</v>
      </c>
    </row>
    <row r="321" spans="1:3" ht="14.25" customHeight="1" x14ac:dyDescent="0.2">
      <c r="A321" s="19">
        <v>3</v>
      </c>
      <c r="B321" s="22" t="s">
        <v>15</v>
      </c>
      <c r="C321" s="23" t="s">
        <v>16</v>
      </c>
    </row>
    <row r="322" spans="1:3" ht="14.25" customHeight="1" x14ac:dyDescent="0.2">
      <c r="A322" s="19">
        <v>4</v>
      </c>
      <c r="B322" s="20" t="s">
        <v>17</v>
      </c>
      <c r="C322" s="21" t="s">
        <v>169</v>
      </c>
    </row>
    <row r="323" spans="1:3" ht="14.25" customHeight="1" x14ac:dyDescent="0.2">
      <c r="A323" s="19">
        <v>5</v>
      </c>
      <c r="B323" s="20" t="s">
        <v>19</v>
      </c>
      <c r="C323" s="21" t="s">
        <v>170</v>
      </c>
    </row>
    <row r="324" spans="1:3" ht="14.25" customHeight="1" x14ac:dyDescent="0.2">
      <c r="A324" s="19">
        <v>6</v>
      </c>
      <c r="B324" s="20" t="s">
        <v>21</v>
      </c>
      <c r="C324" s="24" t="s">
        <v>22</v>
      </c>
    </row>
    <row r="325" spans="1:3" ht="14.25" customHeight="1" x14ac:dyDescent="0.2">
      <c r="A325" s="19">
        <v>7</v>
      </c>
      <c r="B325" s="20" t="s">
        <v>23</v>
      </c>
      <c r="C325" s="21" t="s">
        <v>171</v>
      </c>
    </row>
    <row r="326" spans="1:3" ht="14.25" customHeight="1" x14ac:dyDescent="0.2">
      <c r="A326" s="19">
        <v>8</v>
      </c>
      <c r="B326" s="20" t="s">
        <v>25</v>
      </c>
      <c r="C326" s="21" t="s">
        <v>26</v>
      </c>
    </row>
    <row r="327" spans="1:3" ht="14.25" customHeight="1" x14ac:dyDescent="0.2">
      <c r="A327" s="19">
        <v>9</v>
      </c>
      <c r="B327" s="20" t="s">
        <v>27</v>
      </c>
      <c r="C327" s="21" t="s">
        <v>67</v>
      </c>
    </row>
    <row r="328" spans="1:3" ht="14.25" customHeight="1" x14ac:dyDescent="0.2">
      <c r="A328" s="19">
        <v>10</v>
      </c>
      <c r="B328" s="20" t="s">
        <v>29</v>
      </c>
      <c r="C328" s="21" t="s">
        <v>68</v>
      </c>
    </row>
    <row r="329" spans="1:3" ht="14.25" customHeight="1" x14ac:dyDescent="0.2">
      <c r="A329" s="19">
        <v>11</v>
      </c>
      <c r="B329" s="20" t="s">
        <v>30</v>
      </c>
      <c r="C329" s="21" t="s">
        <v>68</v>
      </c>
    </row>
    <row r="330" spans="1:3" ht="14.25" customHeight="1" x14ac:dyDescent="0.2">
      <c r="A330" s="19">
        <v>12</v>
      </c>
      <c r="B330" s="20" t="s">
        <v>32</v>
      </c>
      <c r="C330" s="21" t="s">
        <v>69</v>
      </c>
    </row>
    <row r="331" spans="1:3" ht="14.25" customHeight="1" x14ac:dyDescent="0.2">
      <c r="A331" s="19">
        <v>13</v>
      </c>
      <c r="B331" s="20" t="s">
        <v>33</v>
      </c>
      <c r="C331" s="21" t="s">
        <v>70</v>
      </c>
    </row>
    <row r="332" spans="1:3" ht="14.25" customHeight="1" x14ac:dyDescent="0.2">
      <c r="A332" s="19">
        <v>14</v>
      </c>
      <c r="B332" s="20" t="s">
        <v>34</v>
      </c>
      <c r="C332" s="24" t="s">
        <v>22</v>
      </c>
    </row>
    <row r="333" spans="1:3" ht="15" customHeight="1" thickBot="1" x14ac:dyDescent="0.25">
      <c r="A333" s="25">
        <v>15</v>
      </c>
      <c r="B333" s="26" t="s">
        <v>35</v>
      </c>
      <c r="C333" s="27" t="s">
        <v>71</v>
      </c>
    </row>
    <row r="334" spans="1:3" ht="15.75" customHeight="1" x14ac:dyDescent="0.25">
      <c r="A334" s="13"/>
      <c r="B334" s="14"/>
      <c r="C334" s="15"/>
    </row>
    <row r="335" spans="1:3" ht="27.2" customHeight="1" x14ac:dyDescent="0.25">
      <c r="A335" s="16" t="s">
        <v>172</v>
      </c>
      <c r="B335" s="17" t="s">
        <v>9</v>
      </c>
      <c r="C335" s="18" t="s">
        <v>173</v>
      </c>
    </row>
    <row r="336" spans="1:3" ht="38.25" customHeight="1" x14ac:dyDescent="0.2">
      <c r="A336" s="19">
        <v>1</v>
      </c>
      <c r="B336" s="20" t="s">
        <v>11</v>
      </c>
      <c r="C336" s="21" t="s">
        <v>174</v>
      </c>
    </row>
    <row r="337" spans="1:4" ht="14.25" customHeight="1" x14ac:dyDescent="0.2">
      <c r="A337" s="19">
        <v>2</v>
      </c>
      <c r="B337" s="22" t="s">
        <v>13</v>
      </c>
      <c r="C337" s="21" t="s">
        <v>175</v>
      </c>
    </row>
    <row r="338" spans="1:4" ht="14.25" customHeight="1" x14ac:dyDescent="0.2">
      <c r="A338" s="19">
        <v>3</v>
      </c>
      <c r="B338" s="22" t="s">
        <v>15</v>
      </c>
      <c r="C338" s="23" t="s">
        <v>47</v>
      </c>
    </row>
    <row r="339" spans="1:4" ht="14.25" customHeight="1" x14ac:dyDescent="0.2">
      <c r="A339" s="19">
        <v>4</v>
      </c>
      <c r="B339" s="20" t="s">
        <v>17</v>
      </c>
      <c r="C339" s="21" t="s">
        <v>40</v>
      </c>
    </row>
    <row r="340" spans="1:4" ht="14.25" customHeight="1" x14ac:dyDescent="0.2">
      <c r="A340" s="19">
        <v>5</v>
      </c>
      <c r="B340" s="20" t="s">
        <v>19</v>
      </c>
      <c r="C340" s="21" t="s">
        <v>20</v>
      </c>
    </row>
    <row r="341" spans="1:4" ht="14.25" customHeight="1" x14ac:dyDescent="0.2">
      <c r="A341" s="19">
        <v>6</v>
      </c>
      <c r="B341" s="20" t="s">
        <v>21</v>
      </c>
      <c r="C341" s="24" t="s">
        <v>22</v>
      </c>
    </row>
    <row r="342" spans="1:4" ht="14.25" customHeight="1" x14ac:dyDescent="0.2">
      <c r="A342" s="19">
        <v>7</v>
      </c>
      <c r="B342" s="20" t="s">
        <v>23</v>
      </c>
      <c r="C342" s="21" t="s">
        <v>24</v>
      </c>
    </row>
    <row r="343" spans="1:4" ht="14.25" customHeight="1" x14ac:dyDescent="0.2">
      <c r="A343" s="19">
        <v>8</v>
      </c>
      <c r="B343" s="20" t="s">
        <v>25</v>
      </c>
      <c r="C343" s="21" t="s">
        <v>49</v>
      </c>
    </row>
    <row r="344" spans="1:4" ht="14.25" customHeight="1" x14ac:dyDescent="0.2">
      <c r="A344" s="19">
        <v>9</v>
      </c>
      <c r="B344" s="20" t="s">
        <v>27</v>
      </c>
      <c r="C344" s="21" t="s">
        <v>176</v>
      </c>
    </row>
    <row r="345" spans="1:4" ht="14.25" customHeight="1" x14ac:dyDescent="0.2">
      <c r="A345" s="19">
        <v>10</v>
      </c>
      <c r="B345" s="20" t="s">
        <v>29</v>
      </c>
      <c r="C345" s="21" t="s">
        <v>49</v>
      </c>
    </row>
    <row r="346" spans="1:4" ht="14.25" customHeight="1" x14ac:dyDescent="0.2">
      <c r="A346" s="19">
        <v>11</v>
      </c>
      <c r="B346" s="20" t="s">
        <v>30</v>
      </c>
      <c r="C346" s="21" t="s">
        <v>31</v>
      </c>
    </row>
    <row r="347" spans="1:4" ht="14.25" customHeight="1" x14ac:dyDescent="0.2">
      <c r="A347" s="19">
        <v>12</v>
      </c>
      <c r="B347" s="20" t="s">
        <v>32</v>
      </c>
      <c r="C347" s="21" t="s">
        <v>40</v>
      </c>
    </row>
    <row r="348" spans="1:4" ht="14.25" customHeight="1" x14ac:dyDescent="0.2">
      <c r="A348" s="19">
        <v>13</v>
      </c>
      <c r="B348" s="20" t="s">
        <v>33</v>
      </c>
      <c r="C348" s="21" t="s">
        <v>20</v>
      </c>
    </row>
    <row r="349" spans="1:4" ht="14.25" customHeight="1" x14ac:dyDescent="0.2">
      <c r="A349" s="19">
        <v>14</v>
      </c>
      <c r="B349" s="20" t="s">
        <v>34</v>
      </c>
      <c r="C349" s="24" t="s">
        <v>22</v>
      </c>
    </row>
    <row r="350" spans="1:4" ht="15" customHeight="1" thickBot="1" x14ac:dyDescent="0.25">
      <c r="A350" s="25">
        <v>15</v>
      </c>
      <c r="B350" s="26" t="s">
        <v>35</v>
      </c>
      <c r="C350" s="27" t="s">
        <v>24</v>
      </c>
    </row>
    <row r="351" spans="1:4" ht="15.75" x14ac:dyDescent="0.25">
      <c r="A351" s="28" t="s">
        <v>177</v>
      </c>
      <c r="B351" s="28"/>
      <c r="C351" s="28" t="s">
        <v>178</v>
      </c>
      <c r="D35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REPORTING&amp;RWILLIAM W. BACKUS HOSPITAL</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topLeftCell="A7" zoomScaleNormal="100" workbookViewId="0">
      <selection activeCell="H51" sqref="H51"/>
    </sheetView>
  </sheetViews>
  <sheetFormatPr defaultRowHeight="15" x14ac:dyDescent="0.2"/>
  <cols>
    <col min="1" max="1" width="6.5703125" style="68" bestFit="1" customWidth="1"/>
    <col min="2" max="2" width="88.42578125" style="68" bestFit="1" customWidth="1"/>
    <col min="3" max="3" width="38.42578125"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179</v>
      </c>
      <c r="B4" s="467"/>
      <c r="C4" s="467"/>
      <c r="D4" s="467"/>
    </row>
    <row r="5" spans="1:8" s="30" customFormat="1" ht="15.75" customHeight="1" x14ac:dyDescent="0.25">
      <c r="A5" s="467" t="s">
        <v>180</v>
      </c>
      <c r="B5" s="467"/>
      <c r="C5" s="467"/>
      <c r="D5" s="467"/>
    </row>
    <row r="6" spans="1:8" s="30" customFormat="1" ht="16.5" customHeight="1" thickBot="1" x14ac:dyDescent="0.3">
      <c r="A6" s="32"/>
      <c r="B6" s="464"/>
      <c r="C6" s="464"/>
    </row>
    <row r="7" spans="1:8" ht="15.75" customHeight="1" x14ac:dyDescent="0.25">
      <c r="A7" s="33" t="s">
        <v>181</v>
      </c>
      <c r="B7" s="34" t="s">
        <v>182</v>
      </c>
      <c r="C7" s="35" t="s">
        <v>183</v>
      </c>
      <c r="D7" s="36" t="s">
        <v>184</v>
      </c>
      <c r="E7" s="37"/>
      <c r="F7" s="37"/>
      <c r="G7" s="37"/>
      <c r="H7" s="38"/>
    </row>
    <row r="8" spans="1:8" ht="15.75" customHeight="1" x14ac:dyDescent="0.25">
      <c r="A8" s="40"/>
      <c r="B8" s="41"/>
      <c r="C8" s="42" t="s">
        <v>185</v>
      </c>
      <c r="D8" s="43" t="s">
        <v>186</v>
      </c>
    </row>
    <row r="9" spans="1:8" ht="16.5" customHeight="1" thickBot="1" x14ac:dyDescent="0.3">
      <c r="A9" s="44" t="s">
        <v>5</v>
      </c>
      <c r="B9" s="45" t="s">
        <v>187</v>
      </c>
      <c r="C9" s="46" t="s">
        <v>188</v>
      </c>
      <c r="D9" s="47" t="s">
        <v>189</v>
      </c>
    </row>
    <row r="10" spans="1:8" ht="15.75" customHeight="1" x14ac:dyDescent="0.25">
      <c r="A10" s="48"/>
      <c r="B10" s="49"/>
      <c r="C10" s="49"/>
      <c r="D10" s="50"/>
    </row>
    <row r="11" spans="1:8" ht="15.75" x14ac:dyDescent="0.25">
      <c r="A11" s="51" t="s">
        <v>190</v>
      </c>
      <c r="B11" s="52" t="s">
        <v>0</v>
      </c>
      <c r="C11" s="53"/>
      <c r="D11" s="54"/>
    </row>
    <row r="12" spans="1:8" x14ac:dyDescent="0.2">
      <c r="A12" s="55">
        <v>1</v>
      </c>
      <c r="B12" s="38"/>
      <c r="C12" s="56" t="s">
        <v>191</v>
      </c>
      <c r="D12" s="57">
        <v>355082598</v>
      </c>
    </row>
    <row r="13" spans="1:8" x14ac:dyDescent="0.2">
      <c r="A13" s="55">
        <v>2</v>
      </c>
      <c r="B13" s="38"/>
      <c r="C13" s="56" t="s">
        <v>192</v>
      </c>
      <c r="D13" s="57">
        <v>3907265</v>
      </c>
    </row>
    <row r="14" spans="1:8" x14ac:dyDescent="0.2">
      <c r="A14" s="55">
        <v>3</v>
      </c>
      <c r="B14" s="38"/>
      <c r="C14" s="56" t="s">
        <v>193</v>
      </c>
      <c r="D14" s="57">
        <v>0</v>
      </c>
    </row>
    <row r="15" spans="1:8" x14ac:dyDescent="0.2">
      <c r="A15" s="55">
        <v>4</v>
      </c>
      <c r="B15" s="38"/>
      <c r="C15" s="56" t="s">
        <v>194</v>
      </c>
      <c r="D15" s="57">
        <v>8105093</v>
      </c>
    </row>
    <row r="16" spans="1:8" ht="15.75" thickBot="1" x14ac:dyDescent="0.25">
      <c r="A16" s="55">
        <v>5</v>
      </c>
      <c r="B16" s="38"/>
      <c r="C16" s="56" t="s">
        <v>195</v>
      </c>
      <c r="D16" s="57">
        <v>0</v>
      </c>
    </row>
    <row r="17" spans="1:4" ht="16.5" customHeight="1" thickBot="1" x14ac:dyDescent="0.25">
      <c r="A17" s="58"/>
      <c r="B17" s="59"/>
      <c r="C17" s="60" t="s">
        <v>196</v>
      </c>
      <c r="D17" s="61">
        <f>+D16+D15+D14+D13+D12</f>
        <v>367094956</v>
      </c>
    </row>
    <row r="18" spans="1:4" ht="16.5" customHeight="1" x14ac:dyDescent="0.25">
      <c r="A18" s="62"/>
      <c r="B18" s="63"/>
      <c r="C18" s="64"/>
      <c r="D18" s="65"/>
    </row>
    <row r="19" spans="1:4" ht="15.75" x14ac:dyDescent="0.25">
      <c r="A19" s="51" t="s">
        <v>197</v>
      </c>
      <c r="B19" s="52" t="s">
        <v>10</v>
      </c>
      <c r="C19" s="53"/>
      <c r="D19" s="54"/>
    </row>
    <row r="20" spans="1:4" x14ac:dyDescent="0.2">
      <c r="A20" s="55">
        <v>1</v>
      </c>
      <c r="B20" s="38"/>
      <c r="C20" s="56" t="s">
        <v>191</v>
      </c>
      <c r="D20" s="57">
        <v>25165</v>
      </c>
    </row>
    <row r="21" spans="1:4" x14ac:dyDescent="0.2">
      <c r="A21" s="55">
        <v>2</v>
      </c>
      <c r="B21" s="38"/>
      <c r="C21" s="56" t="s">
        <v>192</v>
      </c>
      <c r="D21" s="57">
        <v>0</v>
      </c>
    </row>
    <row r="22" spans="1:4" x14ac:dyDescent="0.2">
      <c r="A22" s="55">
        <v>3</v>
      </c>
      <c r="B22" s="38"/>
      <c r="C22" s="56" t="s">
        <v>193</v>
      </c>
      <c r="D22" s="57">
        <v>0</v>
      </c>
    </row>
    <row r="23" spans="1:4" x14ac:dyDescent="0.2">
      <c r="A23" s="55">
        <v>4</v>
      </c>
      <c r="B23" s="38"/>
      <c r="C23" s="56" t="s">
        <v>194</v>
      </c>
      <c r="D23" s="57">
        <v>0</v>
      </c>
    </row>
    <row r="24" spans="1:4" ht="15.75" thickBot="1" x14ac:dyDescent="0.25">
      <c r="A24" s="55">
        <v>5</v>
      </c>
      <c r="B24" s="38"/>
      <c r="C24" s="56" t="s">
        <v>195</v>
      </c>
      <c r="D24" s="57">
        <v>-15845</v>
      </c>
    </row>
    <row r="25" spans="1:4" ht="16.5" customHeight="1" thickBot="1" x14ac:dyDescent="0.25">
      <c r="A25" s="58"/>
      <c r="B25" s="59"/>
      <c r="C25" s="60" t="s">
        <v>196</v>
      </c>
      <c r="D25" s="61">
        <f>+D24+D23+D22+D21+D20</f>
        <v>9320</v>
      </c>
    </row>
    <row r="26" spans="1:4" ht="16.5" customHeight="1" x14ac:dyDescent="0.25">
      <c r="A26" s="62"/>
      <c r="B26" s="63"/>
      <c r="C26" s="64"/>
      <c r="D26" s="65"/>
    </row>
    <row r="27" spans="1:4" ht="15.75" x14ac:dyDescent="0.25">
      <c r="A27" s="51" t="s">
        <v>198</v>
      </c>
      <c r="B27" s="52" t="s">
        <v>37</v>
      </c>
      <c r="C27" s="53"/>
      <c r="D27" s="54"/>
    </row>
    <row r="28" spans="1:4" x14ac:dyDescent="0.2">
      <c r="A28" s="55">
        <v>1</v>
      </c>
      <c r="B28" s="38"/>
      <c r="C28" s="56" t="s">
        <v>191</v>
      </c>
      <c r="D28" s="57">
        <v>11491</v>
      </c>
    </row>
    <row r="29" spans="1:4" x14ac:dyDescent="0.2">
      <c r="A29" s="55">
        <v>2</v>
      </c>
      <c r="B29" s="38"/>
      <c r="C29" s="56" t="s">
        <v>192</v>
      </c>
      <c r="D29" s="57">
        <v>0</v>
      </c>
    </row>
    <row r="30" spans="1:4" x14ac:dyDescent="0.2">
      <c r="A30" s="55">
        <v>3</v>
      </c>
      <c r="B30" s="38"/>
      <c r="C30" s="56" t="s">
        <v>193</v>
      </c>
      <c r="D30" s="57">
        <v>0</v>
      </c>
    </row>
    <row r="31" spans="1:4" x14ac:dyDescent="0.2">
      <c r="A31" s="55">
        <v>4</v>
      </c>
      <c r="B31" s="38"/>
      <c r="C31" s="56" t="s">
        <v>194</v>
      </c>
      <c r="D31" s="57">
        <v>0</v>
      </c>
    </row>
    <row r="32" spans="1:4" ht="15.75" thickBot="1" x14ac:dyDescent="0.25">
      <c r="A32" s="55">
        <v>5</v>
      </c>
      <c r="B32" s="38"/>
      <c r="C32" s="56" t="s">
        <v>195</v>
      </c>
      <c r="D32" s="57">
        <v>0</v>
      </c>
    </row>
    <row r="33" spans="1:4" ht="16.5" customHeight="1" thickBot="1" x14ac:dyDescent="0.25">
      <c r="A33" s="58"/>
      <c r="B33" s="59"/>
      <c r="C33" s="60" t="s">
        <v>196</v>
      </c>
      <c r="D33" s="61">
        <f>+D32+D31+D30+D29+D28</f>
        <v>11491</v>
      </c>
    </row>
    <row r="34" spans="1:4" ht="16.5" customHeight="1" x14ac:dyDescent="0.25">
      <c r="A34" s="62"/>
      <c r="B34" s="63"/>
      <c r="C34" s="64"/>
      <c r="D34" s="65"/>
    </row>
    <row r="35" spans="1:4" ht="15.75" x14ac:dyDescent="0.25">
      <c r="A35" s="51" t="s">
        <v>199</v>
      </c>
      <c r="B35" s="52" t="s">
        <v>44</v>
      </c>
      <c r="C35" s="53"/>
      <c r="D35" s="54"/>
    </row>
    <row r="36" spans="1:4" x14ac:dyDescent="0.2">
      <c r="A36" s="55">
        <v>1</v>
      </c>
      <c r="B36" s="38"/>
      <c r="C36" s="56" t="s">
        <v>191</v>
      </c>
      <c r="D36" s="57">
        <v>0</v>
      </c>
    </row>
    <row r="37" spans="1:4" x14ac:dyDescent="0.2">
      <c r="A37" s="55">
        <v>2</v>
      </c>
      <c r="B37" s="38"/>
      <c r="C37" s="56" t="s">
        <v>192</v>
      </c>
      <c r="D37" s="57">
        <v>0</v>
      </c>
    </row>
    <row r="38" spans="1:4" x14ac:dyDescent="0.2">
      <c r="A38" s="55">
        <v>3</v>
      </c>
      <c r="B38" s="38"/>
      <c r="C38" s="56" t="s">
        <v>193</v>
      </c>
      <c r="D38" s="57">
        <v>0</v>
      </c>
    </row>
    <row r="39" spans="1:4" x14ac:dyDescent="0.2">
      <c r="A39" s="55">
        <v>4</v>
      </c>
      <c r="B39" s="38"/>
      <c r="C39" s="56" t="s">
        <v>194</v>
      </c>
      <c r="D39" s="57">
        <v>0</v>
      </c>
    </row>
    <row r="40" spans="1:4" ht="15.75" thickBot="1" x14ac:dyDescent="0.25">
      <c r="A40" s="55">
        <v>5</v>
      </c>
      <c r="B40" s="38"/>
      <c r="C40" s="56" t="s">
        <v>195</v>
      </c>
      <c r="D40" s="57">
        <v>0</v>
      </c>
    </row>
    <row r="41" spans="1:4" ht="16.5" customHeight="1" thickBot="1" x14ac:dyDescent="0.25">
      <c r="A41" s="58"/>
      <c r="B41" s="59"/>
      <c r="C41" s="60" t="s">
        <v>196</v>
      </c>
      <c r="D41" s="61">
        <f>+D40+D39+D38+D37+D36</f>
        <v>0</v>
      </c>
    </row>
    <row r="42" spans="1:4" ht="16.5" customHeight="1" x14ac:dyDescent="0.25">
      <c r="A42" s="62"/>
      <c r="B42" s="63"/>
      <c r="C42" s="64"/>
      <c r="D42" s="65"/>
    </row>
    <row r="43" spans="1:4" ht="15.75" x14ac:dyDescent="0.25">
      <c r="A43" s="51" t="s">
        <v>200</v>
      </c>
      <c r="B43" s="52" t="s">
        <v>52</v>
      </c>
      <c r="C43" s="53"/>
      <c r="D43" s="54"/>
    </row>
    <row r="44" spans="1:4" x14ac:dyDescent="0.2">
      <c r="A44" s="55">
        <v>1</v>
      </c>
      <c r="B44" s="38"/>
      <c r="C44" s="56" t="s">
        <v>191</v>
      </c>
      <c r="D44" s="57">
        <v>593756</v>
      </c>
    </row>
    <row r="45" spans="1:4" x14ac:dyDescent="0.2">
      <c r="A45" s="55">
        <v>2</v>
      </c>
      <c r="B45" s="38"/>
      <c r="C45" s="56" t="s">
        <v>192</v>
      </c>
      <c r="D45" s="57">
        <v>0</v>
      </c>
    </row>
    <row r="46" spans="1:4" x14ac:dyDescent="0.2">
      <c r="A46" s="55">
        <v>3</v>
      </c>
      <c r="B46" s="38"/>
      <c r="C46" s="56" t="s">
        <v>193</v>
      </c>
      <c r="D46" s="57">
        <v>0</v>
      </c>
    </row>
    <row r="47" spans="1:4" x14ac:dyDescent="0.2">
      <c r="A47" s="55">
        <v>4</v>
      </c>
      <c r="B47" s="38"/>
      <c r="C47" s="56" t="s">
        <v>194</v>
      </c>
      <c r="D47" s="57">
        <v>0</v>
      </c>
    </row>
    <row r="48" spans="1:4" ht="15.75" thickBot="1" x14ac:dyDescent="0.25">
      <c r="A48" s="55">
        <v>5</v>
      </c>
      <c r="B48" s="38"/>
      <c r="C48" s="56" t="s">
        <v>195</v>
      </c>
      <c r="D48" s="57">
        <v>0</v>
      </c>
    </row>
    <row r="49" spans="1:4" ht="16.5" customHeight="1" thickBot="1" x14ac:dyDescent="0.25">
      <c r="A49" s="58"/>
      <c r="B49" s="59"/>
      <c r="C49" s="60" t="s">
        <v>196</v>
      </c>
      <c r="D49" s="61">
        <f>+D48+D47+D46+D45+D44</f>
        <v>593756</v>
      </c>
    </row>
    <row r="50" spans="1:4" ht="16.5" customHeight="1" x14ac:dyDescent="0.25">
      <c r="A50" s="62"/>
      <c r="B50" s="63"/>
      <c r="C50" s="64"/>
      <c r="D50" s="65"/>
    </row>
    <row r="51" spans="1:4" ht="15.75" x14ac:dyDescent="0.25">
      <c r="A51" s="51" t="s">
        <v>201</v>
      </c>
      <c r="B51" s="52" t="s">
        <v>60</v>
      </c>
      <c r="C51" s="53"/>
      <c r="D51" s="54"/>
    </row>
    <row r="52" spans="1:4" x14ac:dyDescent="0.2">
      <c r="A52" s="55">
        <v>1</v>
      </c>
      <c r="B52" s="38"/>
      <c r="C52" s="56" t="s">
        <v>191</v>
      </c>
      <c r="D52" s="57">
        <v>0</v>
      </c>
    </row>
    <row r="53" spans="1:4" x14ac:dyDescent="0.2">
      <c r="A53" s="55">
        <v>2</v>
      </c>
      <c r="B53" s="38"/>
      <c r="C53" s="56" t="s">
        <v>192</v>
      </c>
      <c r="D53" s="57">
        <v>0</v>
      </c>
    </row>
    <row r="54" spans="1:4" x14ac:dyDescent="0.2">
      <c r="A54" s="55">
        <v>3</v>
      </c>
      <c r="B54" s="38"/>
      <c r="C54" s="56" t="s">
        <v>193</v>
      </c>
      <c r="D54" s="57">
        <v>0</v>
      </c>
    </row>
    <row r="55" spans="1:4" x14ac:dyDescent="0.2">
      <c r="A55" s="55">
        <v>4</v>
      </c>
      <c r="B55" s="38"/>
      <c r="C55" s="56" t="s">
        <v>194</v>
      </c>
      <c r="D55" s="57">
        <v>0</v>
      </c>
    </row>
    <row r="56" spans="1:4" ht="15.75" thickBot="1" x14ac:dyDescent="0.25">
      <c r="A56" s="55">
        <v>5</v>
      </c>
      <c r="B56" s="38"/>
      <c r="C56" s="56" t="s">
        <v>195</v>
      </c>
      <c r="D56" s="57">
        <v>0</v>
      </c>
    </row>
    <row r="57" spans="1:4" ht="16.5" customHeight="1" thickBot="1" x14ac:dyDescent="0.25">
      <c r="A57" s="58"/>
      <c r="B57" s="59"/>
      <c r="C57" s="60" t="s">
        <v>196</v>
      </c>
      <c r="D57" s="61">
        <f>+D56+D55+D54+D53+D52</f>
        <v>0</v>
      </c>
    </row>
    <row r="58" spans="1:4" ht="16.5" customHeight="1" x14ac:dyDescent="0.25">
      <c r="A58" s="62"/>
      <c r="B58" s="63"/>
      <c r="C58" s="64"/>
      <c r="D58" s="65"/>
    </row>
    <row r="59" spans="1:4" ht="15.75" x14ac:dyDescent="0.25">
      <c r="A59" s="51" t="s">
        <v>202</v>
      </c>
      <c r="B59" s="52" t="s">
        <v>73</v>
      </c>
      <c r="C59" s="53"/>
      <c r="D59" s="54"/>
    </row>
    <row r="60" spans="1:4" x14ac:dyDescent="0.2">
      <c r="A60" s="55">
        <v>1</v>
      </c>
      <c r="B60" s="38"/>
      <c r="C60" s="56" t="s">
        <v>191</v>
      </c>
      <c r="D60" s="57">
        <v>0</v>
      </c>
    </row>
    <row r="61" spans="1:4" x14ac:dyDescent="0.2">
      <c r="A61" s="55">
        <v>2</v>
      </c>
      <c r="B61" s="38"/>
      <c r="C61" s="56" t="s">
        <v>192</v>
      </c>
      <c r="D61" s="57">
        <v>0</v>
      </c>
    </row>
    <row r="62" spans="1:4" x14ac:dyDescent="0.2">
      <c r="A62" s="55">
        <v>3</v>
      </c>
      <c r="B62" s="38"/>
      <c r="C62" s="56" t="s">
        <v>193</v>
      </c>
      <c r="D62" s="57">
        <v>0</v>
      </c>
    </row>
    <row r="63" spans="1:4" x14ac:dyDescent="0.2">
      <c r="A63" s="55">
        <v>4</v>
      </c>
      <c r="B63" s="38"/>
      <c r="C63" s="56" t="s">
        <v>194</v>
      </c>
      <c r="D63" s="57">
        <v>0</v>
      </c>
    </row>
    <row r="64" spans="1:4" ht="15.75" thickBot="1" x14ac:dyDescent="0.25">
      <c r="A64" s="55">
        <v>5</v>
      </c>
      <c r="B64" s="38"/>
      <c r="C64" s="56" t="s">
        <v>195</v>
      </c>
      <c r="D64" s="57">
        <v>0</v>
      </c>
    </row>
    <row r="65" spans="1:4" ht="16.5" customHeight="1" thickBot="1" x14ac:dyDescent="0.25">
      <c r="A65" s="58"/>
      <c r="B65" s="59"/>
      <c r="C65" s="60" t="s">
        <v>196</v>
      </c>
      <c r="D65" s="61">
        <f>+D64+D63+D62+D61+D60</f>
        <v>0</v>
      </c>
    </row>
    <row r="66" spans="1:4" ht="16.5" customHeight="1" x14ac:dyDescent="0.25">
      <c r="A66" s="62"/>
      <c r="B66" s="63"/>
      <c r="C66" s="64"/>
      <c r="D66" s="65"/>
    </row>
    <row r="67" spans="1:4" ht="15.75" x14ac:dyDescent="0.25">
      <c r="A67" s="51" t="s">
        <v>203</v>
      </c>
      <c r="B67" s="52" t="s">
        <v>81</v>
      </c>
      <c r="C67" s="53"/>
      <c r="D67" s="54"/>
    </row>
    <row r="68" spans="1:4" x14ac:dyDescent="0.2">
      <c r="A68" s="55">
        <v>1</v>
      </c>
      <c r="B68" s="38"/>
      <c r="C68" s="56" t="s">
        <v>191</v>
      </c>
      <c r="D68" s="57">
        <v>1145170</v>
      </c>
    </row>
    <row r="69" spans="1:4" x14ac:dyDescent="0.2">
      <c r="A69" s="55">
        <v>2</v>
      </c>
      <c r="B69" s="38"/>
      <c r="C69" s="56" t="s">
        <v>192</v>
      </c>
      <c r="D69" s="57">
        <v>0</v>
      </c>
    </row>
    <row r="70" spans="1:4" x14ac:dyDescent="0.2">
      <c r="A70" s="55">
        <v>3</v>
      </c>
      <c r="B70" s="38"/>
      <c r="C70" s="56" t="s">
        <v>193</v>
      </c>
      <c r="D70" s="57">
        <v>0</v>
      </c>
    </row>
    <row r="71" spans="1:4" x14ac:dyDescent="0.2">
      <c r="A71" s="55">
        <v>4</v>
      </c>
      <c r="B71" s="38"/>
      <c r="C71" s="56" t="s">
        <v>194</v>
      </c>
      <c r="D71" s="57">
        <v>0</v>
      </c>
    </row>
    <row r="72" spans="1:4" ht="15.75" thickBot="1" x14ac:dyDescent="0.25">
      <c r="A72" s="55">
        <v>5</v>
      </c>
      <c r="B72" s="38"/>
      <c r="C72" s="56" t="s">
        <v>195</v>
      </c>
      <c r="D72" s="57">
        <v>0</v>
      </c>
    </row>
    <row r="73" spans="1:4" ht="16.5" customHeight="1" thickBot="1" x14ac:dyDescent="0.25">
      <c r="A73" s="58"/>
      <c r="B73" s="59"/>
      <c r="C73" s="60" t="s">
        <v>196</v>
      </c>
      <c r="D73" s="61">
        <f>+D72+D71+D70+D69+D68</f>
        <v>1145170</v>
      </c>
    </row>
    <row r="74" spans="1:4" ht="16.5" customHeight="1" x14ac:dyDescent="0.25">
      <c r="A74" s="62"/>
      <c r="B74" s="63"/>
      <c r="C74" s="64"/>
      <c r="D74" s="65"/>
    </row>
    <row r="75" spans="1:4" ht="15.75" x14ac:dyDescent="0.25">
      <c r="A75" s="51" t="s">
        <v>204</v>
      </c>
      <c r="B75" s="52" t="s">
        <v>90</v>
      </c>
      <c r="C75" s="53"/>
      <c r="D75" s="54"/>
    </row>
    <row r="76" spans="1:4" x14ac:dyDescent="0.2">
      <c r="A76" s="55">
        <v>1</v>
      </c>
      <c r="B76" s="38"/>
      <c r="C76" s="56" t="s">
        <v>191</v>
      </c>
      <c r="D76" s="57">
        <v>0</v>
      </c>
    </row>
    <row r="77" spans="1:4" x14ac:dyDescent="0.2">
      <c r="A77" s="55">
        <v>2</v>
      </c>
      <c r="B77" s="38"/>
      <c r="C77" s="56" t="s">
        <v>192</v>
      </c>
      <c r="D77" s="57">
        <v>0</v>
      </c>
    </row>
    <row r="78" spans="1:4" x14ac:dyDescent="0.2">
      <c r="A78" s="55">
        <v>3</v>
      </c>
      <c r="B78" s="38"/>
      <c r="C78" s="56" t="s">
        <v>193</v>
      </c>
      <c r="D78" s="57">
        <v>0</v>
      </c>
    </row>
    <row r="79" spans="1:4" x14ac:dyDescent="0.2">
      <c r="A79" s="55">
        <v>4</v>
      </c>
      <c r="B79" s="38"/>
      <c r="C79" s="56" t="s">
        <v>194</v>
      </c>
      <c r="D79" s="57">
        <v>0</v>
      </c>
    </row>
    <row r="80" spans="1:4" ht="15.75" thickBot="1" x14ac:dyDescent="0.25">
      <c r="A80" s="55">
        <v>5</v>
      </c>
      <c r="B80" s="38"/>
      <c r="C80" s="56" t="s">
        <v>195</v>
      </c>
      <c r="D80" s="57">
        <v>0</v>
      </c>
    </row>
    <row r="81" spans="1:4" ht="16.5" customHeight="1" thickBot="1" x14ac:dyDescent="0.25">
      <c r="A81" s="58"/>
      <c r="B81" s="59"/>
      <c r="C81" s="60" t="s">
        <v>196</v>
      </c>
      <c r="D81" s="61">
        <f>+D80+D79+D78+D77+D76</f>
        <v>0</v>
      </c>
    </row>
    <row r="82" spans="1:4" ht="16.5" customHeight="1" x14ac:dyDescent="0.25">
      <c r="A82" s="62"/>
      <c r="B82" s="63"/>
      <c r="C82" s="64"/>
      <c r="D82" s="65"/>
    </row>
    <row r="83" spans="1:4" ht="15.75" x14ac:dyDescent="0.25">
      <c r="A83" s="51" t="s">
        <v>205</v>
      </c>
      <c r="B83" s="52" t="s">
        <v>96</v>
      </c>
      <c r="C83" s="53"/>
      <c r="D83" s="54"/>
    </row>
    <row r="84" spans="1:4" x14ac:dyDescent="0.2">
      <c r="A84" s="55">
        <v>1</v>
      </c>
      <c r="B84" s="38"/>
      <c r="C84" s="56" t="s">
        <v>191</v>
      </c>
      <c r="D84" s="57">
        <v>0</v>
      </c>
    </row>
    <row r="85" spans="1:4" x14ac:dyDescent="0.2">
      <c r="A85" s="55">
        <v>2</v>
      </c>
      <c r="B85" s="38"/>
      <c r="C85" s="56" t="s">
        <v>192</v>
      </c>
      <c r="D85" s="57">
        <v>0</v>
      </c>
    </row>
    <row r="86" spans="1:4" x14ac:dyDescent="0.2">
      <c r="A86" s="55">
        <v>3</v>
      </c>
      <c r="B86" s="38"/>
      <c r="C86" s="56" t="s">
        <v>193</v>
      </c>
      <c r="D86" s="57">
        <v>0</v>
      </c>
    </row>
    <row r="87" spans="1:4" x14ac:dyDescent="0.2">
      <c r="A87" s="55">
        <v>4</v>
      </c>
      <c r="B87" s="38"/>
      <c r="C87" s="56" t="s">
        <v>194</v>
      </c>
      <c r="D87" s="57">
        <v>0</v>
      </c>
    </row>
    <row r="88" spans="1:4" ht="15.75" thickBot="1" x14ac:dyDescent="0.25">
      <c r="A88" s="55">
        <v>5</v>
      </c>
      <c r="B88" s="38"/>
      <c r="C88" s="56" t="s">
        <v>195</v>
      </c>
      <c r="D88" s="57">
        <v>0</v>
      </c>
    </row>
    <row r="89" spans="1:4" ht="16.5" customHeight="1" thickBot="1" x14ac:dyDescent="0.25">
      <c r="A89" s="58"/>
      <c r="B89" s="59"/>
      <c r="C89" s="60" t="s">
        <v>196</v>
      </c>
      <c r="D89" s="61">
        <f>+D88+D87+D86+D85+D84</f>
        <v>0</v>
      </c>
    </row>
    <row r="90" spans="1:4" ht="16.5" customHeight="1" x14ac:dyDescent="0.25">
      <c r="A90" s="62"/>
      <c r="B90" s="63"/>
      <c r="C90" s="64"/>
      <c r="D90" s="65"/>
    </row>
    <row r="91" spans="1:4" ht="15.75" x14ac:dyDescent="0.25">
      <c r="A91" s="51" t="s">
        <v>206</v>
      </c>
      <c r="B91" s="52" t="s">
        <v>103</v>
      </c>
      <c r="C91" s="53"/>
      <c r="D91" s="54"/>
    </row>
    <row r="92" spans="1:4" x14ac:dyDescent="0.2">
      <c r="A92" s="55">
        <v>1</v>
      </c>
      <c r="B92" s="38"/>
      <c r="C92" s="56" t="s">
        <v>191</v>
      </c>
      <c r="D92" s="57">
        <v>0</v>
      </c>
    </row>
    <row r="93" spans="1:4" x14ac:dyDescent="0.2">
      <c r="A93" s="55">
        <v>2</v>
      </c>
      <c r="B93" s="38"/>
      <c r="C93" s="56" t="s">
        <v>192</v>
      </c>
      <c r="D93" s="57">
        <v>0</v>
      </c>
    </row>
    <row r="94" spans="1:4" x14ac:dyDescent="0.2">
      <c r="A94" s="55">
        <v>3</v>
      </c>
      <c r="B94" s="38"/>
      <c r="C94" s="56" t="s">
        <v>193</v>
      </c>
      <c r="D94" s="57">
        <v>0</v>
      </c>
    </row>
    <row r="95" spans="1:4" x14ac:dyDescent="0.2">
      <c r="A95" s="55">
        <v>4</v>
      </c>
      <c r="B95" s="38"/>
      <c r="C95" s="56" t="s">
        <v>194</v>
      </c>
      <c r="D95" s="57">
        <v>0</v>
      </c>
    </row>
    <row r="96" spans="1:4" ht="15.75" thickBot="1" x14ac:dyDescent="0.25">
      <c r="A96" s="55">
        <v>5</v>
      </c>
      <c r="B96" s="38"/>
      <c r="C96" s="56" t="s">
        <v>195</v>
      </c>
      <c r="D96" s="57">
        <v>0</v>
      </c>
    </row>
    <row r="97" spans="1:4" ht="16.5" customHeight="1" thickBot="1" x14ac:dyDescent="0.25">
      <c r="A97" s="58"/>
      <c r="B97" s="59"/>
      <c r="C97" s="60" t="s">
        <v>196</v>
      </c>
      <c r="D97" s="61">
        <f>+D96+D95+D94+D93+D92</f>
        <v>0</v>
      </c>
    </row>
    <row r="98" spans="1:4" ht="16.5" customHeight="1" x14ac:dyDescent="0.25">
      <c r="A98" s="62"/>
      <c r="B98" s="63"/>
      <c r="C98" s="64"/>
      <c r="D98" s="65"/>
    </row>
    <row r="99" spans="1:4" ht="15.75" x14ac:dyDescent="0.25">
      <c r="A99" s="51" t="s">
        <v>207</v>
      </c>
      <c r="B99" s="52" t="s">
        <v>109</v>
      </c>
      <c r="C99" s="53"/>
      <c r="D99" s="54"/>
    </row>
    <row r="100" spans="1:4" x14ac:dyDescent="0.2">
      <c r="A100" s="55">
        <v>1</v>
      </c>
      <c r="B100" s="38"/>
      <c r="C100" s="56" t="s">
        <v>191</v>
      </c>
      <c r="D100" s="57">
        <v>0</v>
      </c>
    </row>
    <row r="101" spans="1:4" x14ac:dyDescent="0.2">
      <c r="A101" s="55">
        <v>2</v>
      </c>
      <c r="B101" s="38"/>
      <c r="C101" s="56" t="s">
        <v>192</v>
      </c>
      <c r="D101" s="57">
        <v>0</v>
      </c>
    </row>
    <row r="102" spans="1:4" x14ac:dyDescent="0.2">
      <c r="A102" s="55">
        <v>3</v>
      </c>
      <c r="B102" s="38"/>
      <c r="C102" s="56" t="s">
        <v>193</v>
      </c>
      <c r="D102" s="57">
        <v>0</v>
      </c>
    </row>
    <row r="103" spans="1:4" x14ac:dyDescent="0.2">
      <c r="A103" s="55">
        <v>4</v>
      </c>
      <c r="B103" s="38"/>
      <c r="C103" s="56" t="s">
        <v>194</v>
      </c>
      <c r="D103" s="57">
        <v>0</v>
      </c>
    </row>
    <row r="104" spans="1:4" ht="15.75" thickBot="1" x14ac:dyDescent="0.25">
      <c r="A104" s="55">
        <v>5</v>
      </c>
      <c r="B104" s="38"/>
      <c r="C104" s="56" t="s">
        <v>195</v>
      </c>
      <c r="D104" s="57">
        <v>0</v>
      </c>
    </row>
    <row r="105" spans="1:4" ht="16.5" customHeight="1" thickBot="1" x14ac:dyDescent="0.25">
      <c r="A105" s="58"/>
      <c r="B105" s="59"/>
      <c r="C105" s="60" t="s">
        <v>196</v>
      </c>
      <c r="D105" s="61">
        <f>+D104+D103+D102+D101+D100</f>
        <v>0</v>
      </c>
    </row>
    <row r="106" spans="1:4" ht="16.5" customHeight="1" x14ac:dyDescent="0.25">
      <c r="A106" s="62"/>
      <c r="B106" s="63"/>
      <c r="C106" s="64"/>
      <c r="D106" s="65"/>
    </row>
    <row r="107" spans="1:4" ht="15.75" x14ac:dyDescent="0.25">
      <c r="A107" s="51" t="s">
        <v>208</v>
      </c>
      <c r="B107" s="52" t="s">
        <v>114</v>
      </c>
      <c r="C107" s="53"/>
      <c r="D107" s="54"/>
    </row>
    <row r="108" spans="1:4" x14ac:dyDescent="0.2">
      <c r="A108" s="55">
        <v>1</v>
      </c>
      <c r="B108" s="38"/>
      <c r="C108" s="56" t="s">
        <v>191</v>
      </c>
      <c r="D108" s="57">
        <v>0</v>
      </c>
    </row>
    <row r="109" spans="1:4" x14ac:dyDescent="0.2">
      <c r="A109" s="55">
        <v>2</v>
      </c>
      <c r="B109" s="38"/>
      <c r="C109" s="56" t="s">
        <v>192</v>
      </c>
      <c r="D109" s="57">
        <v>0</v>
      </c>
    </row>
    <row r="110" spans="1:4" x14ac:dyDescent="0.2">
      <c r="A110" s="55">
        <v>3</v>
      </c>
      <c r="B110" s="38"/>
      <c r="C110" s="56" t="s">
        <v>193</v>
      </c>
      <c r="D110" s="57">
        <v>0</v>
      </c>
    </row>
    <row r="111" spans="1:4" x14ac:dyDescent="0.2">
      <c r="A111" s="55">
        <v>4</v>
      </c>
      <c r="B111" s="38"/>
      <c r="C111" s="56" t="s">
        <v>194</v>
      </c>
      <c r="D111" s="57">
        <v>0</v>
      </c>
    </row>
    <row r="112" spans="1:4" ht="15.75" thickBot="1" x14ac:dyDescent="0.25">
      <c r="A112" s="55">
        <v>5</v>
      </c>
      <c r="B112" s="38"/>
      <c r="C112" s="56" t="s">
        <v>195</v>
      </c>
      <c r="D112" s="57">
        <v>0</v>
      </c>
    </row>
    <row r="113" spans="1:4" ht="16.5" customHeight="1" thickBot="1" x14ac:dyDescent="0.25">
      <c r="A113" s="58"/>
      <c r="B113" s="59"/>
      <c r="C113" s="60" t="s">
        <v>196</v>
      </c>
      <c r="D113" s="61">
        <f>+D112+D111+D110+D109+D108</f>
        <v>0</v>
      </c>
    </row>
    <row r="114" spans="1:4" ht="16.5" customHeight="1" x14ac:dyDescent="0.25">
      <c r="A114" s="62"/>
      <c r="B114" s="63"/>
      <c r="C114" s="64"/>
      <c r="D114" s="65"/>
    </row>
    <row r="115" spans="1:4" ht="15.75" x14ac:dyDescent="0.25">
      <c r="A115" s="51" t="s">
        <v>209</v>
      </c>
      <c r="B115" s="52" t="s">
        <v>122</v>
      </c>
      <c r="C115" s="53"/>
      <c r="D115" s="54"/>
    </row>
    <row r="116" spans="1:4" x14ac:dyDescent="0.2">
      <c r="A116" s="55">
        <v>1</v>
      </c>
      <c r="B116" s="38"/>
      <c r="C116" s="56" t="s">
        <v>191</v>
      </c>
      <c r="D116" s="57">
        <v>0</v>
      </c>
    </row>
    <row r="117" spans="1:4" x14ac:dyDescent="0.2">
      <c r="A117" s="55">
        <v>2</v>
      </c>
      <c r="B117" s="38"/>
      <c r="C117" s="56" t="s">
        <v>192</v>
      </c>
      <c r="D117" s="57">
        <v>0</v>
      </c>
    </row>
    <row r="118" spans="1:4" x14ac:dyDescent="0.2">
      <c r="A118" s="55">
        <v>3</v>
      </c>
      <c r="B118" s="38"/>
      <c r="C118" s="56" t="s">
        <v>193</v>
      </c>
      <c r="D118" s="57">
        <v>0</v>
      </c>
    </row>
    <row r="119" spans="1:4" x14ac:dyDescent="0.2">
      <c r="A119" s="55">
        <v>4</v>
      </c>
      <c r="B119" s="38"/>
      <c r="C119" s="56" t="s">
        <v>194</v>
      </c>
      <c r="D119" s="57">
        <v>0</v>
      </c>
    </row>
    <row r="120" spans="1:4" ht="15.75" thickBot="1" x14ac:dyDescent="0.25">
      <c r="A120" s="55">
        <v>5</v>
      </c>
      <c r="B120" s="38"/>
      <c r="C120" s="56" t="s">
        <v>195</v>
      </c>
      <c r="D120" s="57">
        <v>0</v>
      </c>
    </row>
    <row r="121" spans="1:4" ht="16.5" customHeight="1" thickBot="1" x14ac:dyDescent="0.25">
      <c r="A121" s="58"/>
      <c r="B121" s="59"/>
      <c r="C121" s="60" t="s">
        <v>196</v>
      </c>
      <c r="D121" s="61">
        <f>+D120+D119+D118+D117+D116</f>
        <v>0</v>
      </c>
    </row>
    <row r="122" spans="1:4" ht="16.5" customHeight="1" x14ac:dyDescent="0.25">
      <c r="A122" s="62"/>
      <c r="B122" s="63"/>
      <c r="C122" s="64"/>
      <c r="D122" s="65"/>
    </row>
    <row r="123" spans="1:4" ht="15.75" x14ac:dyDescent="0.25">
      <c r="A123" s="51" t="s">
        <v>210</v>
      </c>
      <c r="B123" s="52" t="s">
        <v>129</v>
      </c>
      <c r="C123" s="53"/>
      <c r="D123" s="54"/>
    </row>
    <row r="124" spans="1:4" x14ac:dyDescent="0.2">
      <c r="A124" s="55">
        <v>1</v>
      </c>
      <c r="B124" s="38"/>
      <c r="C124" s="56" t="s">
        <v>191</v>
      </c>
      <c r="D124" s="57">
        <v>0</v>
      </c>
    </row>
    <row r="125" spans="1:4" x14ac:dyDescent="0.2">
      <c r="A125" s="55">
        <v>2</v>
      </c>
      <c r="B125" s="38"/>
      <c r="C125" s="56" t="s">
        <v>192</v>
      </c>
      <c r="D125" s="57">
        <v>0</v>
      </c>
    </row>
    <row r="126" spans="1:4" x14ac:dyDescent="0.2">
      <c r="A126" s="55">
        <v>3</v>
      </c>
      <c r="B126" s="38"/>
      <c r="C126" s="56" t="s">
        <v>193</v>
      </c>
      <c r="D126" s="57">
        <v>0</v>
      </c>
    </row>
    <row r="127" spans="1:4" x14ac:dyDescent="0.2">
      <c r="A127" s="55">
        <v>4</v>
      </c>
      <c r="B127" s="38"/>
      <c r="C127" s="56" t="s">
        <v>194</v>
      </c>
      <c r="D127" s="57">
        <v>0</v>
      </c>
    </row>
    <row r="128" spans="1:4" ht="15.75" thickBot="1" x14ac:dyDescent="0.25">
      <c r="A128" s="55">
        <v>5</v>
      </c>
      <c r="B128" s="38"/>
      <c r="C128" s="56" t="s">
        <v>195</v>
      </c>
      <c r="D128" s="57">
        <v>0</v>
      </c>
    </row>
    <row r="129" spans="1:4" ht="16.5" customHeight="1" thickBot="1" x14ac:dyDescent="0.25">
      <c r="A129" s="58"/>
      <c r="B129" s="59"/>
      <c r="C129" s="60" t="s">
        <v>196</v>
      </c>
      <c r="D129" s="61">
        <f>+D128+D127+D126+D125+D124</f>
        <v>0</v>
      </c>
    </row>
    <row r="130" spans="1:4" ht="16.5" customHeight="1" x14ac:dyDescent="0.25">
      <c r="A130" s="62"/>
      <c r="B130" s="63"/>
      <c r="C130" s="64"/>
      <c r="D130" s="65"/>
    </row>
    <row r="131" spans="1:4" ht="15.75" x14ac:dyDescent="0.25">
      <c r="A131" s="51" t="s">
        <v>211</v>
      </c>
      <c r="B131" s="52" t="s">
        <v>140</v>
      </c>
      <c r="C131" s="53"/>
      <c r="D131" s="54"/>
    </row>
    <row r="132" spans="1:4" x14ac:dyDescent="0.2">
      <c r="A132" s="55">
        <v>1</v>
      </c>
      <c r="B132" s="38"/>
      <c r="C132" s="56" t="s">
        <v>191</v>
      </c>
      <c r="D132" s="57">
        <v>0</v>
      </c>
    </row>
    <row r="133" spans="1:4" x14ac:dyDescent="0.2">
      <c r="A133" s="55">
        <v>2</v>
      </c>
      <c r="B133" s="38"/>
      <c r="C133" s="56" t="s">
        <v>192</v>
      </c>
      <c r="D133" s="57">
        <v>0</v>
      </c>
    </row>
    <row r="134" spans="1:4" x14ac:dyDescent="0.2">
      <c r="A134" s="55">
        <v>3</v>
      </c>
      <c r="B134" s="38"/>
      <c r="C134" s="56" t="s">
        <v>193</v>
      </c>
      <c r="D134" s="57">
        <v>0</v>
      </c>
    </row>
    <row r="135" spans="1:4" x14ac:dyDescent="0.2">
      <c r="A135" s="55">
        <v>4</v>
      </c>
      <c r="B135" s="38"/>
      <c r="C135" s="56" t="s">
        <v>194</v>
      </c>
      <c r="D135" s="57">
        <v>0</v>
      </c>
    </row>
    <row r="136" spans="1:4" ht="15.75" thickBot="1" x14ac:dyDescent="0.25">
      <c r="A136" s="55">
        <v>5</v>
      </c>
      <c r="B136" s="38"/>
      <c r="C136" s="56" t="s">
        <v>195</v>
      </c>
      <c r="D136" s="57">
        <v>0</v>
      </c>
    </row>
    <row r="137" spans="1:4" ht="16.5" customHeight="1" thickBot="1" x14ac:dyDescent="0.25">
      <c r="A137" s="58"/>
      <c r="B137" s="59"/>
      <c r="C137" s="60" t="s">
        <v>196</v>
      </c>
      <c r="D137" s="61">
        <f>+D136+D135+D134+D133+D132</f>
        <v>0</v>
      </c>
    </row>
    <row r="138" spans="1:4" ht="16.5" customHeight="1" x14ac:dyDescent="0.25">
      <c r="A138" s="62"/>
      <c r="B138" s="63"/>
      <c r="C138" s="64"/>
      <c r="D138" s="65"/>
    </row>
    <row r="139" spans="1:4" ht="15.75" x14ac:dyDescent="0.25">
      <c r="A139" s="51" t="s">
        <v>212</v>
      </c>
      <c r="B139" s="52" t="s">
        <v>147</v>
      </c>
      <c r="C139" s="53"/>
      <c r="D139" s="54"/>
    </row>
    <row r="140" spans="1:4" x14ac:dyDescent="0.2">
      <c r="A140" s="55">
        <v>1</v>
      </c>
      <c r="B140" s="38"/>
      <c r="C140" s="56" t="s">
        <v>191</v>
      </c>
      <c r="D140" s="57">
        <v>0</v>
      </c>
    </row>
    <row r="141" spans="1:4" x14ac:dyDescent="0.2">
      <c r="A141" s="55">
        <v>2</v>
      </c>
      <c r="B141" s="38"/>
      <c r="C141" s="56" t="s">
        <v>192</v>
      </c>
      <c r="D141" s="57">
        <v>0</v>
      </c>
    </row>
    <row r="142" spans="1:4" x14ac:dyDescent="0.2">
      <c r="A142" s="55">
        <v>3</v>
      </c>
      <c r="B142" s="38"/>
      <c r="C142" s="56" t="s">
        <v>193</v>
      </c>
      <c r="D142" s="57">
        <v>0</v>
      </c>
    </row>
    <row r="143" spans="1:4" x14ac:dyDescent="0.2">
      <c r="A143" s="55">
        <v>4</v>
      </c>
      <c r="B143" s="38"/>
      <c r="C143" s="56" t="s">
        <v>194</v>
      </c>
      <c r="D143" s="57">
        <v>0</v>
      </c>
    </row>
    <row r="144" spans="1:4" ht="15.75" thickBot="1" x14ac:dyDescent="0.25">
      <c r="A144" s="55">
        <v>5</v>
      </c>
      <c r="B144" s="38"/>
      <c r="C144" s="56" t="s">
        <v>195</v>
      </c>
      <c r="D144" s="57">
        <v>0</v>
      </c>
    </row>
    <row r="145" spans="1:4" ht="16.5" customHeight="1" thickBot="1" x14ac:dyDescent="0.25">
      <c r="A145" s="58"/>
      <c r="B145" s="59"/>
      <c r="C145" s="60" t="s">
        <v>196</v>
      </c>
      <c r="D145" s="61">
        <f>+D144+D143+D142+D141+D140</f>
        <v>0</v>
      </c>
    </row>
    <row r="146" spans="1:4" ht="16.5" customHeight="1" x14ac:dyDescent="0.25">
      <c r="A146" s="62"/>
      <c r="B146" s="63"/>
      <c r="C146" s="64"/>
      <c r="D146" s="65"/>
    </row>
    <row r="147" spans="1:4" ht="31.5" x14ac:dyDescent="0.25">
      <c r="A147" s="51" t="s">
        <v>213</v>
      </c>
      <c r="B147" s="52" t="s">
        <v>155</v>
      </c>
      <c r="C147" s="53"/>
      <c r="D147" s="54"/>
    </row>
    <row r="148" spans="1:4" x14ac:dyDescent="0.2">
      <c r="A148" s="55">
        <v>1</v>
      </c>
      <c r="B148" s="38"/>
      <c r="C148" s="56" t="s">
        <v>191</v>
      </c>
      <c r="D148" s="57">
        <v>-400381</v>
      </c>
    </row>
    <row r="149" spans="1:4" x14ac:dyDescent="0.2">
      <c r="A149" s="55">
        <v>2</v>
      </c>
      <c r="B149" s="38"/>
      <c r="C149" s="56" t="s">
        <v>192</v>
      </c>
      <c r="D149" s="57">
        <v>0</v>
      </c>
    </row>
    <row r="150" spans="1:4" x14ac:dyDescent="0.2">
      <c r="A150" s="55">
        <v>3</v>
      </c>
      <c r="B150" s="38"/>
      <c r="C150" s="56" t="s">
        <v>193</v>
      </c>
      <c r="D150" s="57">
        <v>0</v>
      </c>
    </row>
    <row r="151" spans="1:4" x14ac:dyDescent="0.2">
      <c r="A151" s="55">
        <v>4</v>
      </c>
      <c r="B151" s="38"/>
      <c r="C151" s="56" t="s">
        <v>194</v>
      </c>
      <c r="D151" s="57">
        <v>0</v>
      </c>
    </row>
    <row r="152" spans="1:4" ht="15.75" thickBot="1" x14ac:dyDescent="0.25">
      <c r="A152" s="55">
        <v>5</v>
      </c>
      <c r="B152" s="38"/>
      <c r="C152" s="56" t="s">
        <v>195</v>
      </c>
      <c r="D152" s="57">
        <v>0</v>
      </c>
    </row>
    <row r="153" spans="1:4" ht="16.5" customHeight="1" thickBot="1" x14ac:dyDescent="0.25">
      <c r="A153" s="58"/>
      <c r="B153" s="59"/>
      <c r="C153" s="60" t="s">
        <v>196</v>
      </c>
      <c r="D153" s="61">
        <f>+D152+D151+D150+D149+D148</f>
        <v>-400381</v>
      </c>
    </row>
    <row r="154" spans="1:4" ht="16.5" customHeight="1" x14ac:dyDescent="0.25">
      <c r="A154" s="62"/>
      <c r="B154" s="63"/>
      <c r="C154" s="64"/>
      <c r="D154" s="65"/>
    </row>
    <row r="155" spans="1:4" ht="15.75" x14ac:dyDescent="0.25">
      <c r="A155" s="51" t="s">
        <v>214</v>
      </c>
      <c r="B155" s="52" t="s">
        <v>160</v>
      </c>
      <c r="C155" s="53"/>
      <c r="D155" s="54"/>
    </row>
    <row r="156" spans="1:4" x14ac:dyDescent="0.2">
      <c r="A156" s="55">
        <v>1</v>
      </c>
      <c r="B156" s="38"/>
      <c r="C156" s="56" t="s">
        <v>191</v>
      </c>
      <c r="D156" s="57">
        <v>0</v>
      </c>
    </row>
    <row r="157" spans="1:4" x14ac:dyDescent="0.2">
      <c r="A157" s="55">
        <v>2</v>
      </c>
      <c r="B157" s="38"/>
      <c r="C157" s="56" t="s">
        <v>192</v>
      </c>
      <c r="D157" s="57">
        <v>0</v>
      </c>
    </row>
    <row r="158" spans="1:4" x14ac:dyDescent="0.2">
      <c r="A158" s="55">
        <v>3</v>
      </c>
      <c r="B158" s="38"/>
      <c r="C158" s="56" t="s">
        <v>193</v>
      </c>
      <c r="D158" s="57">
        <v>0</v>
      </c>
    </row>
    <row r="159" spans="1:4" x14ac:dyDescent="0.2">
      <c r="A159" s="55">
        <v>4</v>
      </c>
      <c r="B159" s="38"/>
      <c r="C159" s="56" t="s">
        <v>194</v>
      </c>
      <c r="D159" s="57">
        <v>0</v>
      </c>
    </row>
    <row r="160" spans="1:4" ht="15.75" thickBot="1" x14ac:dyDescent="0.25">
      <c r="A160" s="55">
        <v>5</v>
      </c>
      <c r="B160" s="38"/>
      <c r="C160" s="56" t="s">
        <v>195</v>
      </c>
      <c r="D160" s="57">
        <v>0</v>
      </c>
    </row>
    <row r="161" spans="1:4" ht="16.5" customHeight="1" thickBot="1" x14ac:dyDescent="0.25">
      <c r="A161" s="58"/>
      <c r="B161" s="59"/>
      <c r="C161" s="60" t="s">
        <v>196</v>
      </c>
      <c r="D161" s="61">
        <f>+D160+D159+D158+D157+D156</f>
        <v>0</v>
      </c>
    </row>
    <row r="162" spans="1:4" ht="16.5" customHeight="1" x14ac:dyDescent="0.25">
      <c r="A162" s="62"/>
      <c r="B162" s="63"/>
      <c r="C162" s="64"/>
      <c r="D162" s="65"/>
    </row>
    <row r="163" spans="1:4" ht="15.75" x14ac:dyDescent="0.25">
      <c r="A163" s="51" t="s">
        <v>215</v>
      </c>
      <c r="B163" s="52" t="s">
        <v>168</v>
      </c>
      <c r="C163" s="53"/>
      <c r="D163" s="54"/>
    </row>
    <row r="164" spans="1:4" x14ac:dyDescent="0.2">
      <c r="A164" s="55">
        <v>1</v>
      </c>
      <c r="B164" s="38"/>
      <c r="C164" s="56" t="s">
        <v>191</v>
      </c>
      <c r="D164" s="57">
        <v>0</v>
      </c>
    </row>
    <row r="165" spans="1:4" x14ac:dyDescent="0.2">
      <c r="A165" s="55">
        <v>2</v>
      </c>
      <c r="B165" s="38"/>
      <c r="C165" s="56" t="s">
        <v>192</v>
      </c>
      <c r="D165" s="57">
        <v>0</v>
      </c>
    </row>
    <row r="166" spans="1:4" x14ac:dyDescent="0.2">
      <c r="A166" s="55">
        <v>3</v>
      </c>
      <c r="B166" s="38"/>
      <c r="C166" s="56" t="s">
        <v>193</v>
      </c>
      <c r="D166" s="57">
        <v>0</v>
      </c>
    </row>
    <row r="167" spans="1:4" x14ac:dyDescent="0.2">
      <c r="A167" s="55">
        <v>4</v>
      </c>
      <c r="B167" s="38"/>
      <c r="C167" s="56" t="s">
        <v>194</v>
      </c>
      <c r="D167" s="57">
        <v>0</v>
      </c>
    </row>
    <row r="168" spans="1:4" ht="15.75" thickBot="1" x14ac:dyDescent="0.25">
      <c r="A168" s="55">
        <v>5</v>
      </c>
      <c r="B168" s="38"/>
      <c r="C168" s="56" t="s">
        <v>195</v>
      </c>
      <c r="D168" s="57">
        <v>0</v>
      </c>
    </row>
    <row r="169" spans="1:4" ht="16.5" customHeight="1" thickBot="1" x14ac:dyDescent="0.25">
      <c r="A169" s="58"/>
      <c r="B169" s="59"/>
      <c r="C169" s="60" t="s">
        <v>196</v>
      </c>
      <c r="D169" s="61">
        <f>+D168+D167+D166+D165+D164</f>
        <v>0</v>
      </c>
    </row>
    <row r="170" spans="1:4" ht="16.5" customHeight="1" x14ac:dyDescent="0.25">
      <c r="A170" s="62"/>
      <c r="B170" s="63"/>
      <c r="C170" s="64"/>
      <c r="D170" s="65"/>
    </row>
    <row r="171" spans="1:4" ht="15.75" x14ac:dyDescent="0.25">
      <c r="A171" s="51" t="s">
        <v>216</v>
      </c>
      <c r="B171" s="52" t="s">
        <v>173</v>
      </c>
      <c r="C171" s="53"/>
      <c r="D171" s="54"/>
    </row>
    <row r="172" spans="1:4" x14ac:dyDescent="0.2">
      <c r="A172" s="55">
        <v>1</v>
      </c>
      <c r="B172" s="38"/>
      <c r="C172" s="56" t="s">
        <v>191</v>
      </c>
      <c r="D172" s="57">
        <v>746854</v>
      </c>
    </row>
    <row r="173" spans="1:4" x14ac:dyDescent="0.2">
      <c r="A173" s="55">
        <v>2</v>
      </c>
      <c r="B173" s="38"/>
      <c r="C173" s="56" t="s">
        <v>192</v>
      </c>
      <c r="D173" s="57">
        <v>0</v>
      </c>
    </row>
    <row r="174" spans="1:4" x14ac:dyDescent="0.2">
      <c r="A174" s="55">
        <v>3</v>
      </c>
      <c r="B174" s="38"/>
      <c r="C174" s="56" t="s">
        <v>193</v>
      </c>
      <c r="D174" s="57">
        <v>0</v>
      </c>
    </row>
    <row r="175" spans="1:4" x14ac:dyDescent="0.2">
      <c r="A175" s="55">
        <v>4</v>
      </c>
      <c r="B175" s="38"/>
      <c r="C175" s="56" t="s">
        <v>194</v>
      </c>
      <c r="D175" s="57">
        <v>0</v>
      </c>
    </row>
    <row r="176" spans="1:4" ht="15.75" thickBot="1" x14ac:dyDescent="0.25">
      <c r="A176" s="55">
        <v>5</v>
      </c>
      <c r="B176" s="38"/>
      <c r="C176" s="56" t="s">
        <v>195</v>
      </c>
      <c r="D176" s="57">
        <v>-1000</v>
      </c>
    </row>
    <row r="177" spans="1:4" ht="16.5" customHeight="1" thickBot="1" x14ac:dyDescent="0.25">
      <c r="A177" s="58"/>
      <c r="B177" s="59"/>
      <c r="C177" s="60" t="s">
        <v>196</v>
      </c>
      <c r="D177" s="61">
        <f>+D176+D175+D174+D173+D172</f>
        <v>745854</v>
      </c>
    </row>
    <row r="178" spans="1:4" ht="16.5" customHeight="1" thickBot="1" x14ac:dyDescent="0.3">
      <c r="A178" s="62"/>
      <c r="B178" s="63"/>
      <c r="C178" s="64"/>
      <c r="D178" s="65"/>
    </row>
    <row r="179" spans="1:4" ht="16.5" customHeight="1" thickBot="1" x14ac:dyDescent="0.3">
      <c r="A179" s="66"/>
      <c r="B179" s="67" t="s">
        <v>217</v>
      </c>
      <c r="C179" s="60" t="s">
        <v>218</v>
      </c>
      <c r="D179" s="61">
        <f>+D177-D176+D169-D168+D161-D160+D153-D152+D145-D144+D137-D136+D129-D128+D121-D120+D113-D112+D105-D104+D97-D96+D89-D88+D81-D80+D73-D72+D65-D64+D57-D56+D49-D48+D41-D40+D33-D32+D25-D24+D17-D16</f>
        <v>369217011</v>
      </c>
    </row>
    <row r="180" spans="1:4" ht="16.5" customHeight="1" thickBot="1" x14ac:dyDescent="0.3">
      <c r="A180" s="66"/>
      <c r="B180" s="67" t="s">
        <v>195</v>
      </c>
      <c r="C180" s="60"/>
      <c r="D180" s="61">
        <f>+D176+D168+D160+D152+D144+D136+D128+D120+D112+D104+D96+D88+D80+D72+D64+D56+D48+D40+D32+D24+D16</f>
        <v>-16845</v>
      </c>
    </row>
    <row r="181" spans="1:4" ht="16.5" customHeight="1" thickBot="1" x14ac:dyDescent="0.3">
      <c r="A181" s="66"/>
      <c r="B181" s="67" t="s">
        <v>219</v>
      </c>
      <c r="C181" s="60" t="s">
        <v>218</v>
      </c>
      <c r="D181" s="61">
        <f>SUM(D179:D180)</f>
        <v>369200166</v>
      </c>
    </row>
  </sheetData>
  <mergeCells count="7">
    <mergeCell ref="B6:C6"/>
    <mergeCell ref="A1:C1"/>
    <mergeCell ref="D1:E1"/>
    <mergeCell ref="A2:D2"/>
    <mergeCell ref="A3:D3"/>
    <mergeCell ref="A4:D4"/>
    <mergeCell ref="A5:D5"/>
  </mergeCells>
  <pageMargins left="0.25" right="0.25" top="0.5" bottom="0.5" header="0.25" footer="0.25"/>
  <pageSetup paperSize="9" scale="60" orientation="portrait" horizontalDpi="1200" verticalDpi="1200" r:id="rId1"/>
  <headerFooter>
    <oddHeader>&amp;LOFFICE OF HEALTH CARE ACCESS&amp;CANNUAL REPORTING&amp;RWILLIAM W. BACKUS HOSPITAL</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6"/>
  <sheetViews>
    <sheetView topLeftCell="A58" zoomScaleNormal="100" workbookViewId="0">
      <selection activeCell="H51" sqref="H51"/>
    </sheetView>
  </sheetViews>
  <sheetFormatPr defaultRowHeight="15" x14ac:dyDescent="0.2"/>
  <cols>
    <col min="1" max="1" width="7" style="39" customWidth="1"/>
    <col min="2" max="2" width="85.7109375" style="39" customWidth="1"/>
    <col min="3" max="3" width="72" style="39" bestFit="1"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179</v>
      </c>
      <c r="B4" s="467"/>
      <c r="C4" s="467"/>
      <c r="D4" s="467"/>
      <c r="E4" s="467"/>
    </row>
    <row r="5" spans="1:5" ht="15.75" customHeight="1" x14ac:dyDescent="0.25">
      <c r="A5" s="467" t="s">
        <v>220</v>
      </c>
      <c r="B5" s="467"/>
      <c r="C5" s="467"/>
      <c r="D5" s="467"/>
      <c r="E5" s="467"/>
    </row>
    <row r="6" spans="1:5" ht="16.5" customHeight="1" thickBot="1" x14ac:dyDescent="0.3">
      <c r="A6" s="69"/>
      <c r="B6" s="69"/>
      <c r="C6" s="31"/>
    </row>
    <row r="7" spans="1:5" ht="15.75" customHeight="1" x14ac:dyDescent="0.25">
      <c r="A7" s="70" t="s">
        <v>181</v>
      </c>
      <c r="B7" s="71" t="s">
        <v>182</v>
      </c>
      <c r="C7" s="72" t="s">
        <v>183</v>
      </c>
      <c r="D7" s="72" t="s">
        <v>184</v>
      </c>
      <c r="E7" s="72" t="s">
        <v>221</v>
      </c>
    </row>
    <row r="8" spans="1:5" ht="31.5" customHeight="1" x14ac:dyDescent="0.25">
      <c r="A8" s="73"/>
      <c r="B8" s="74"/>
      <c r="C8" s="75"/>
      <c r="D8" s="76"/>
      <c r="E8" s="77" t="s">
        <v>222</v>
      </c>
    </row>
    <row r="9" spans="1:5" ht="16.5" customHeight="1" thickBot="1" x14ac:dyDescent="0.3">
      <c r="A9" s="78" t="s">
        <v>5</v>
      </c>
      <c r="B9" s="79" t="s">
        <v>187</v>
      </c>
      <c r="C9" s="80" t="s">
        <v>223</v>
      </c>
      <c r="D9" s="80" t="s">
        <v>224</v>
      </c>
      <c r="E9" s="81" t="s">
        <v>141</v>
      </c>
    </row>
    <row r="10" spans="1:5" ht="15.75" customHeight="1" x14ac:dyDescent="0.25">
      <c r="A10" s="82"/>
      <c r="B10" s="83"/>
      <c r="C10" s="84"/>
      <c r="D10" s="83"/>
      <c r="E10" s="85"/>
    </row>
    <row r="11" spans="1:5" ht="15.75" x14ac:dyDescent="0.25">
      <c r="A11" s="86" t="s">
        <v>225</v>
      </c>
      <c r="B11" s="87" t="s">
        <v>10</v>
      </c>
      <c r="C11" s="53"/>
      <c r="D11" s="53"/>
      <c r="E11" s="88"/>
    </row>
    <row r="12" spans="1:5" ht="15.75" x14ac:dyDescent="0.25">
      <c r="A12" s="89"/>
      <c r="B12" s="90"/>
      <c r="C12" s="91" t="s">
        <v>226</v>
      </c>
      <c r="D12" s="92" t="s">
        <v>227</v>
      </c>
      <c r="E12" s="93">
        <v>-16</v>
      </c>
    </row>
    <row r="13" spans="1:5" x14ac:dyDescent="0.2">
      <c r="A13" s="94">
        <v>1</v>
      </c>
      <c r="B13" s="95"/>
      <c r="C13" s="96" t="s">
        <v>228</v>
      </c>
      <c r="D13" s="97" t="s">
        <v>229</v>
      </c>
      <c r="E13" s="98">
        <v>-301</v>
      </c>
    </row>
    <row r="14" spans="1:5" ht="15.75" thickBot="1" x14ac:dyDescent="0.25">
      <c r="A14" s="94">
        <v>2</v>
      </c>
      <c r="B14" s="95"/>
      <c r="C14" s="96" t="s">
        <v>230</v>
      </c>
      <c r="D14" s="97" t="s">
        <v>229</v>
      </c>
      <c r="E14" s="98">
        <v>317</v>
      </c>
    </row>
    <row r="15" spans="1:5" s="68" customFormat="1" ht="16.5" customHeight="1" thickBot="1" x14ac:dyDescent="0.3">
      <c r="A15" s="99"/>
      <c r="B15" s="100"/>
      <c r="C15" s="101" t="s">
        <v>231</v>
      </c>
      <c r="D15" s="92" t="s">
        <v>232</v>
      </c>
      <c r="E15" s="102">
        <f>SUM(E12:E14)</f>
        <v>0</v>
      </c>
    </row>
    <row r="16" spans="1:5" s="68" customFormat="1" ht="15.75" customHeight="1" x14ac:dyDescent="0.2">
      <c r="A16" s="103"/>
      <c r="B16" s="104"/>
      <c r="C16" s="105"/>
      <c r="D16" s="106"/>
      <c r="E16" s="107"/>
    </row>
    <row r="17" spans="1:5" ht="15.75" x14ac:dyDescent="0.25">
      <c r="A17" s="86" t="s">
        <v>233</v>
      </c>
      <c r="B17" s="87" t="s">
        <v>37</v>
      </c>
      <c r="C17" s="53"/>
      <c r="D17" s="53"/>
      <c r="E17" s="88"/>
    </row>
    <row r="18" spans="1:5" ht="15.75" x14ac:dyDescent="0.25">
      <c r="A18" s="89"/>
      <c r="B18" s="90"/>
      <c r="C18" s="91" t="s">
        <v>226</v>
      </c>
      <c r="D18" s="92" t="s">
        <v>227</v>
      </c>
      <c r="E18" s="93">
        <v>18695</v>
      </c>
    </row>
    <row r="19" spans="1:5" x14ac:dyDescent="0.2">
      <c r="A19" s="94">
        <v>1</v>
      </c>
      <c r="B19" s="95"/>
      <c r="C19" s="96" t="s">
        <v>228</v>
      </c>
      <c r="D19" s="97" t="s">
        <v>229</v>
      </c>
      <c r="E19" s="98">
        <v>1040</v>
      </c>
    </row>
    <row r="20" spans="1:5" ht="15.75" thickBot="1" x14ac:dyDescent="0.25">
      <c r="A20" s="94">
        <v>2</v>
      </c>
      <c r="B20" s="95"/>
      <c r="C20" s="96" t="s">
        <v>230</v>
      </c>
      <c r="D20" s="97" t="s">
        <v>229</v>
      </c>
      <c r="E20" s="98">
        <v>-19735</v>
      </c>
    </row>
    <row r="21" spans="1:5" s="68" customFormat="1" ht="16.5" customHeight="1" thickBot="1" x14ac:dyDescent="0.3">
      <c r="A21" s="99"/>
      <c r="B21" s="100"/>
      <c r="C21" s="101" t="s">
        <v>231</v>
      </c>
      <c r="D21" s="92" t="s">
        <v>232</v>
      </c>
      <c r="E21" s="102">
        <f>SUM(E18:E20)</f>
        <v>0</v>
      </c>
    </row>
    <row r="22" spans="1:5" s="68" customFormat="1" ht="15.75" customHeight="1" x14ac:dyDescent="0.2">
      <c r="A22" s="103"/>
      <c r="B22" s="104"/>
      <c r="C22" s="105"/>
      <c r="D22" s="106"/>
      <c r="E22" s="107"/>
    </row>
    <row r="23" spans="1:5" ht="15.75" x14ac:dyDescent="0.25">
      <c r="A23" s="86" t="s">
        <v>234</v>
      </c>
      <c r="B23" s="87" t="s">
        <v>44</v>
      </c>
      <c r="C23" s="53"/>
      <c r="D23" s="53"/>
      <c r="E23" s="88"/>
    </row>
    <row r="24" spans="1:5" ht="15.75" x14ac:dyDescent="0.25">
      <c r="A24" s="89"/>
      <c r="B24" s="90"/>
      <c r="C24" s="91" t="s">
        <v>226</v>
      </c>
      <c r="D24" s="92" t="s">
        <v>227</v>
      </c>
      <c r="E24" s="93">
        <v>0</v>
      </c>
    </row>
    <row r="25" spans="1:5" ht="15.75" thickBot="1" x14ac:dyDescent="0.25">
      <c r="A25" s="94" t="s">
        <v>127</v>
      </c>
      <c r="B25" s="95"/>
      <c r="C25" s="96" t="s">
        <v>235</v>
      </c>
      <c r="D25" s="97" t="s">
        <v>127</v>
      </c>
      <c r="E25" s="98">
        <v>0</v>
      </c>
    </row>
    <row r="26" spans="1:5" s="68" customFormat="1" ht="16.5" customHeight="1" thickBot="1" x14ac:dyDescent="0.3">
      <c r="A26" s="99"/>
      <c r="B26" s="100"/>
      <c r="C26" s="101" t="s">
        <v>231</v>
      </c>
      <c r="D26" s="92" t="s">
        <v>232</v>
      </c>
      <c r="E26" s="102">
        <f>SUM(E24)</f>
        <v>0</v>
      </c>
    </row>
    <row r="27" spans="1:5" s="68" customFormat="1" ht="15.75" customHeight="1" x14ac:dyDescent="0.2">
      <c r="A27" s="103"/>
      <c r="B27" s="104"/>
      <c r="C27" s="105"/>
      <c r="D27" s="106"/>
      <c r="E27" s="107"/>
    </row>
    <row r="28" spans="1:5" ht="15.75" x14ac:dyDescent="0.25">
      <c r="A28" s="86" t="s">
        <v>236</v>
      </c>
      <c r="B28" s="87" t="s">
        <v>52</v>
      </c>
      <c r="C28" s="53"/>
      <c r="D28" s="53"/>
      <c r="E28" s="88"/>
    </row>
    <row r="29" spans="1:5" ht="15.75" x14ac:dyDescent="0.25">
      <c r="A29" s="89"/>
      <c r="B29" s="90"/>
      <c r="C29" s="91" t="s">
        <v>226</v>
      </c>
      <c r="D29" s="92" t="s">
        <v>227</v>
      </c>
      <c r="E29" s="93">
        <v>0</v>
      </c>
    </row>
    <row r="30" spans="1:5" ht="15.75" thickBot="1" x14ac:dyDescent="0.25">
      <c r="A30" s="94" t="s">
        <v>127</v>
      </c>
      <c r="B30" s="95"/>
      <c r="C30" s="96" t="s">
        <v>235</v>
      </c>
      <c r="D30" s="97" t="s">
        <v>127</v>
      </c>
      <c r="E30" s="98">
        <v>0</v>
      </c>
    </row>
    <row r="31" spans="1:5" s="68" customFormat="1" ht="16.5" customHeight="1" thickBot="1" x14ac:dyDescent="0.3">
      <c r="A31" s="99"/>
      <c r="B31" s="100"/>
      <c r="C31" s="101" t="s">
        <v>231</v>
      </c>
      <c r="D31" s="92" t="s">
        <v>232</v>
      </c>
      <c r="E31" s="102">
        <f>SUM(E29)</f>
        <v>0</v>
      </c>
    </row>
    <row r="32" spans="1:5" s="68" customFormat="1" ht="15.75" customHeight="1" x14ac:dyDescent="0.2">
      <c r="A32" s="103"/>
      <c r="B32" s="104"/>
      <c r="C32" s="105"/>
      <c r="D32" s="106"/>
      <c r="E32" s="107"/>
    </row>
    <row r="33" spans="1:5" ht="15.75" x14ac:dyDescent="0.25">
      <c r="A33" s="86" t="s">
        <v>237</v>
      </c>
      <c r="B33" s="87" t="s">
        <v>60</v>
      </c>
      <c r="C33" s="53"/>
      <c r="D33" s="53"/>
      <c r="E33" s="88"/>
    </row>
    <row r="34" spans="1:5" ht="15.75" x14ac:dyDescent="0.25">
      <c r="A34" s="89"/>
      <c r="B34" s="90"/>
      <c r="C34" s="91" t="s">
        <v>226</v>
      </c>
      <c r="D34" s="92" t="s">
        <v>227</v>
      </c>
      <c r="E34" s="93">
        <v>20190</v>
      </c>
    </row>
    <row r="35" spans="1:5" ht="15.75" thickBot="1" x14ac:dyDescent="0.25">
      <c r="A35" s="94">
        <v>1</v>
      </c>
      <c r="B35" s="95"/>
      <c r="C35" s="96" t="s">
        <v>238</v>
      </c>
      <c r="D35" s="97" t="s">
        <v>229</v>
      </c>
      <c r="E35" s="98">
        <v>-20190</v>
      </c>
    </row>
    <row r="36" spans="1:5" s="68" customFormat="1" ht="16.5" customHeight="1" thickBot="1" x14ac:dyDescent="0.3">
      <c r="A36" s="99"/>
      <c r="B36" s="100"/>
      <c r="C36" s="101" t="s">
        <v>231</v>
      </c>
      <c r="D36" s="92" t="s">
        <v>232</v>
      </c>
      <c r="E36" s="102">
        <f>SUM(E34:E35)</f>
        <v>0</v>
      </c>
    </row>
    <row r="37" spans="1:5" s="68" customFormat="1" ht="15.75" customHeight="1" x14ac:dyDescent="0.2">
      <c r="A37" s="103"/>
      <c r="B37" s="104"/>
      <c r="C37" s="105"/>
      <c r="D37" s="106"/>
      <c r="E37" s="107"/>
    </row>
    <row r="38" spans="1:5" ht="15.75" x14ac:dyDescent="0.25">
      <c r="A38" s="86" t="s">
        <v>239</v>
      </c>
      <c r="B38" s="87" t="s">
        <v>73</v>
      </c>
      <c r="C38" s="53"/>
      <c r="D38" s="53"/>
      <c r="E38" s="88"/>
    </row>
    <row r="39" spans="1:5" ht="15.75" x14ac:dyDescent="0.25">
      <c r="A39" s="89"/>
      <c r="B39" s="90"/>
      <c r="C39" s="91" t="s">
        <v>226</v>
      </c>
      <c r="D39" s="92" t="s">
        <v>227</v>
      </c>
      <c r="E39" s="93">
        <v>0</v>
      </c>
    </row>
    <row r="40" spans="1:5" ht="15.75" thickBot="1" x14ac:dyDescent="0.25">
      <c r="A40" s="94" t="s">
        <v>127</v>
      </c>
      <c r="B40" s="95"/>
      <c r="C40" s="96" t="s">
        <v>235</v>
      </c>
      <c r="D40" s="97" t="s">
        <v>127</v>
      </c>
      <c r="E40" s="98">
        <v>0</v>
      </c>
    </row>
    <row r="41" spans="1:5" s="68" customFormat="1" ht="16.5" customHeight="1" thickBot="1" x14ac:dyDescent="0.3">
      <c r="A41" s="99"/>
      <c r="B41" s="100"/>
      <c r="C41" s="101" t="s">
        <v>231</v>
      </c>
      <c r="D41" s="92" t="s">
        <v>232</v>
      </c>
      <c r="E41" s="102">
        <f>SUM(E39)</f>
        <v>0</v>
      </c>
    </row>
    <row r="42" spans="1:5" s="68" customFormat="1" ht="15.75" customHeight="1" x14ac:dyDescent="0.2">
      <c r="A42" s="103"/>
      <c r="B42" s="104"/>
      <c r="C42" s="105"/>
      <c r="D42" s="106"/>
      <c r="E42" s="107"/>
    </row>
    <row r="43" spans="1:5" ht="15.75" x14ac:dyDescent="0.25">
      <c r="A43" s="86" t="s">
        <v>240</v>
      </c>
      <c r="B43" s="87" t="s">
        <v>81</v>
      </c>
      <c r="C43" s="53"/>
      <c r="D43" s="53"/>
      <c r="E43" s="88"/>
    </row>
    <row r="44" spans="1:5" ht="15.75" x14ac:dyDescent="0.25">
      <c r="A44" s="89"/>
      <c r="B44" s="90"/>
      <c r="C44" s="91" t="s">
        <v>226</v>
      </c>
      <c r="D44" s="92" t="s">
        <v>227</v>
      </c>
      <c r="E44" s="93">
        <v>788821</v>
      </c>
    </row>
    <row r="45" spans="1:5" x14ac:dyDescent="0.2">
      <c r="A45" s="94">
        <v>1</v>
      </c>
      <c r="B45" s="95"/>
      <c r="C45" s="96" t="s">
        <v>241</v>
      </c>
      <c r="D45" s="97" t="s">
        <v>229</v>
      </c>
      <c r="E45" s="98">
        <v>10248308</v>
      </c>
    </row>
    <row r="46" spans="1:5" x14ac:dyDescent="0.2">
      <c r="A46" s="94">
        <v>2</v>
      </c>
      <c r="B46" s="95"/>
      <c r="C46" s="96" t="s">
        <v>228</v>
      </c>
      <c r="D46" s="97" t="s">
        <v>229</v>
      </c>
      <c r="E46" s="98">
        <v>7766179</v>
      </c>
    </row>
    <row r="47" spans="1:5" x14ac:dyDescent="0.2">
      <c r="A47" s="94">
        <v>3</v>
      </c>
      <c r="B47" s="95"/>
      <c r="C47" s="96" t="s">
        <v>242</v>
      </c>
      <c r="D47" s="97" t="s">
        <v>229</v>
      </c>
      <c r="E47" s="98">
        <v>-6453350</v>
      </c>
    </row>
    <row r="48" spans="1:5" x14ac:dyDescent="0.2">
      <c r="A48" s="94">
        <v>4</v>
      </c>
      <c r="B48" s="95"/>
      <c r="C48" s="96" t="s">
        <v>243</v>
      </c>
      <c r="D48" s="97" t="s">
        <v>229</v>
      </c>
      <c r="E48" s="98">
        <v>-9062973</v>
      </c>
    </row>
    <row r="49" spans="1:5" ht="15.75" thickBot="1" x14ac:dyDescent="0.25">
      <c r="A49" s="94">
        <v>5</v>
      </c>
      <c r="B49" s="95"/>
      <c r="C49" s="96" t="s">
        <v>244</v>
      </c>
      <c r="D49" s="97" t="s">
        <v>229</v>
      </c>
      <c r="E49" s="98">
        <v>-3286985</v>
      </c>
    </row>
    <row r="50" spans="1:5" s="68" customFormat="1" ht="16.5" customHeight="1" thickBot="1" x14ac:dyDescent="0.3">
      <c r="A50" s="99"/>
      <c r="B50" s="100"/>
      <c r="C50" s="101" t="s">
        <v>231</v>
      </c>
      <c r="D50" s="92" t="s">
        <v>232</v>
      </c>
      <c r="E50" s="102">
        <f>SUM(E44:E49)</f>
        <v>0</v>
      </c>
    </row>
    <row r="51" spans="1:5" s="68" customFormat="1" ht="15.75" customHeight="1" x14ac:dyDescent="0.2">
      <c r="A51" s="103"/>
      <c r="B51" s="104"/>
      <c r="C51" s="105"/>
      <c r="D51" s="106"/>
      <c r="E51" s="107"/>
    </row>
    <row r="52" spans="1:5" ht="15.75" x14ac:dyDescent="0.25">
      <c r="A52" s="86" t="s">
        <v>245</v>
      </c>
      <c r="B52" s="87" t="s">
        <v>90</v>
      </c>
      <c r="C52" s="53"/>
      <c r="D52" s="53"/>
      <c r="E52" s="88"/>
    </row>
    <row r="53" spans="1:5" ht="15.75" x14ac:dyDescent="0.25">
      <c r="A53" s="89"/>
      <c r="B53" s="90"/>
      <c r="C53" s="91" t="s">
        <v>226</v>
      </c>
      <c r="D53" s="92" t="s">
        <v>227</v>
      </c>
      <c r="E53" s="93">
        <v>-1723928</v>
      </c>
    </row>
    <row r="54" spans="1:5" x14ac:dyDescent="0.2">
      <c r="A54" s="94">
        <v>1</v>
      </c>
      <c r="B54" s="95"/>
      <c r="C54" s="96" t="s">
        <v>241</v>
      </c>
      <c r="D54" s="97" t="s">
        <v>229</v>
      </c>
      <c r="E54" s="98">
        <v>754069</v>
      </c>
    </row>
    <row r="55" spans="1:5" x14ac:dyDescent="0.2">
      <c r="A55" s="94">
        <v>2</v>
      </c>
      <c r="B55" s="95"/>
      <c r="C55" s="96" t="s">
        <v>228</v>
      </c>
      <c r="D55" s="97" t="s">
        <v>229</v>
      </c>
      <c r="E55" s="98">
        <v>-172219</v>
      </c>
    </row>
    <row r="56" spans="1:5" x14ac:dyDescent="0.2">
      <c r="A56" s="94">
        <v>3</v>
      </c>
      <c r="B56" s="95"/>
      <c r="C56" s="96" t="s">
        <v>242</v>
      </c>
      <c r="D56" s="97" t="s">
        <v>229</v>
      </c>
      <c r="E56" s="98">
        <v>9039492</v>
      </c>
    </row>
    <row r="57" spans="1:5" x14ac:dyDescent="0.2">
      <c r="A57" s="94">
        <v>4</v>
      </c>
      <c r="B57" s="95"/>
      <c r="C57" s="96" t="s">
        <v>243</v>
      </c>
      <c r="D57" s="97" t="s">
        <v>229</v>
      </c>
      <c r="E57" s="98">
        <v>-109465</v>
      </c>
    </row>
    <row r="58" spans="1:5" ht="15.75" thickBot="1" x14ac:dyDescent="0.25">
      <c r="A58" s="94">
        <v>5</v>
      </c>
      <c r="B58" s="95"/>
      <c r="C58" s="96" t="s">
        <v>230</v>
      </c>
      <c r="D58" s="97" t="s">
        <v>229</v>
      </c>
      <c r="E58" s="98">
        <v>-9248747</v>
      </c>
    </row>
    <row r="59" spans="1:5" s="68" customFormat="1" ht="16.5" customHeight="1" thickBot="1" x14ac:dyDescent="0.3">
      <c r="A59" s="99"/>
      <c r="B59" s="100"/>
      <c r="C59" s="101" t="s">
        <v>231</v>
      </c>
      <c r="D59" s="92" t="s">
        <v>232</v>
      </c>
      <c r="E59" s="102">
        <f>SUM(E53:E58)</f>
        <v>-1460798</v>
      </c>
    </row>
    <row r="60" spans="1:5" s="68" customFormat="1" ht="15.75" customHeight="1" x14ac:dyDescent="0.2">
      <c r="A60" s="103"/>
      <c r="B60" s="104"/>
      <c r="C60" s="105"/>
      <c r="D60" s="106"/>
      <c r="E60" s="107"/>
    </row>
    <row r="61" spans="1:5" ht="15.75" x14ac:dyDescent="0.25">
      <c r="A61" s="86" t="s">
        <v>246</v>
      </c>
      <c r="B61" s="87" t="s">
        <v>96</v>
      </c>
      <c r="C61" s="53"/>
      <c r="D61" s="53"/>
      <c r="E61" s="88"/>
    </row>
    <row r="62" spans="1:5" ht="15.75" x14ac:dyDescent="0.25">
      <c r="A62" s="89"/>
      <c r="B62" s="90"/>
      <c r="C62" s="91" t="s">
        <v>226</v>
      </c>
      <c r="D62" s="92" t="s">
        <v>227</v>
      </c>
      <c r="E62" s="93">
        <v>0</v>
      </c>
    </row>
    <row r="63" spans="1:5" x14ac:dyDescent="0.2">
      <c r="A63" s="94">
        <v>1</v>
      </c>
      <c r="B63" s="95"/>
      <c r="C63" s="96" t="s">
        <v>228</v>
      </c>
      <c r="D63" s="97" t="s">
        <v>229</v>
      </c>
      <c r="E63" s="98">
        <v>164109</v>
      </c>
    </row>
    <row r="64" spans="1:5" ht="15.75" thickBot="1" x14ac:dyDescent="0.25">
      <c r="A64" s="94">
        <v>2</v>
      </c>
      <c r="B64" s="95"/>
      <c r="C64" s="96" t="s">
        <v>242</v>
      </c>
      <c r="D64" s="97" t="s">
        <v>229</v>
      </c>
      <c r="E64" s="98">
        <v>-121362</v>
      </c>
    </row>
    <row r="65" spans="1:5" s="68" customFormat="1" ht="16.5" customHeight="1" thickBot="1" x14ac:dyDescent="0.3">
      <c r="A65" s="99"/>
      <c r="B65" s="100"/>
      <c r="C65" s="101" t="s">
        <v>231</v>
      </c>
      <c r="D65" s="92" t="s">
        <v>232</v>
      </c>
      <c r="E65" s="102">
        <f>SUM(E62:E64)</f>
        <v>42747</v>
      </c>
    </row>
    <row r="66" spans="1:5" s="68" customFormat="1" ht="15.75" customHeight="1" x14ac:dyDescent="0.2">
      <c r="A66" s="103"/>
      <c r="B66" s="104"/>
      <c r="C66" s="105"/>
      <c r="D66" s="106"/>
      <c r="E66" s="107"/>
    </row>
    <row r="67" spans="1:5" ht="15.75" x14ac:dyDescent="0.25">
      <c r="A67" s="86" t="s">
        <v>247</v>
      </c>
      <c r="B67" s="87" t="s">
        <v>103</v>
      </c>
      <c r="C67" s="53"/>
      <c r="D67" s="53"/>
      <c r="E67" s="88"/>
    </row>
    <row r="68" spans="1:5" ht="15.75" x14ac:dyDescent="0.25">
      <c r="A68" s="89"/>
      <c r="B68" s="90"/>
      <c r="C68" s="91" t="s">
        <v>226</v>
      </c>
      <c r="D68" s="92" t="s">
        <v>227</v>
      </c>
      <c r="E68" s="93">
        <v>-7868</v>
      </c>
    </row>
    <row r="69" spans="1:5" x14ac:dyDescent="0.2">
      <c r="A69" s="94">
        <v>1</v>
      </c>
      <c r="B69" s="95"/>
      <c r="C69" s="96" t="s">
        <v>241</v>
      </c>
      <c r="D69" s="97" t="s">
        <v>229</v>
      </c>
      <c r="E69" s="98">
        <v>-116225</v>
      </c>
    </row>
    <row r="70" spans="1:5" ht="15.75" thickBot="1" x14ac:dyDescent="0.25">
      <c r="A70" s="94">
        <v>2</v>
      </c>
      <c r="B70" s="95"/>
      <c r="C70" s="96" t="s">
        <v>243</v>
      </c>
      <c r="D70" s="97" t="s">
        <v>229</v>
      </c>
      <c r="E70" s="98">
        <v>95958</v>
      </c>
    </row>
    <row r="71" spans="1:5" s="68" customFormat="1" ht="16.5" customHeight="1" thickBot="1" x14ac:dyDescent="0.3">
      <c r="A71" s="99"/>
      <c r="B71" s="100"/>
      <c r="C71" s="101" t="s">
        <v>231</v>
      </c>
      <c r="D71" s="92" t="s">
        <v>232</v>
      </c>
      <c r="E71" s="102">
        <f>SUM(E68:E70)</f>
        <v>-28135</v>
      </c>
    </row>
    <row r="72" spans="1:5" s="68" customFormat="1" ht="15.75" customHeight="1" x14ac:dyDescent="0.2">
      <c r="A72" s="103"/>
      <c r="B72" s="104"/>
      <c r="C72" s="105"/>
      <c r="D72" s="106"/>
      <c r="E72" s="107"/>
    </row>
    <row r="73" spans="1:5" ht="15.75" x14ac:dyDescent="0.25">
      <c r="A73" s="86" t="s">
        <v>248</v>
      </c>
      <c r="B73" s="87" t="s">
        <v>109</v>
      </c>
      <c r="C73" s="53"/>
      <c r="D73" s="53"/>
      <c r="E73" s="88"/>
    </row>
    <row r="74" spans="1:5" ht="15.75" x14ac:dyDescent="0.25">
      <c r="A74" s="89"/>
      <c r="B74" s="90"/>
      <c r="C74" s="91" t="s">
        <v>226</v>
      </c>
      <c r="D74" s="92" t="s">
        <v>227</v>
      </c>
      <c r="E74" s="93">
        <v>-596172</v>
      </c>
    </row>
    <row r="75" spans="1:5" x14ac:dyDescent="0.2">
      <c r="A75" s="94">
        <v>1</v>
      </c>
      <c r="B75" s="95"/>
      <c r="C75" s="96" t="s">
        <v>228</v>
      </c>
      <c r="D75" s="97" t="s">
        <v>229</v>
      </c>
      <c r="E75" s="98">
        <v>-1604942</v>
      </c>
    </row>
    <row r="76" spans="1:5" ht="15.75" thickBot="1" x14ac:dyDescent="0.25">
      <c r="A76" s="94">
        <v>2</v>
      </c>
      <c r="B76" s="95"/>
      <c r="C76" s="96" t="s">
        <v>242</v>
      </c>
      <c r="D76" s="97" t="s">
        <v>229</v>
      </c>
      <c r="E76" s="98">
        <v>2097382</v>
      </c>
    </row>
    <row r="77" spans="1:5" s="68" customFormat="1" ht="16.5" customHeight="1" thickBot="1" x14ac:dyDescent="0.3">
      <c r="A77" s="99"/>
      <c r="B77" s="100"/>
      <c r="C77" s="101" t="s">
        <v>231</v>
      </c>
      <c r="D77" s="92" t="s">
        <v>232</v>
      </c>
      <c r="E77" s="102">
        <f>SUM(E74:E76)</f>
        <v>-103732</v>
      </c>
    </row>
    <row r="78" spans="1:5" s="68" customFormat="1" ht="15.75" customHeight="1" x14ac:dyDescent="0.2">
      <c r="A78" s="103"/>
      <c r="B78" s="104"/>
      <c r="C78" s="105"/>
      <c r="D78" s="106"/>
      <c r="E78" s="107"/>
    </row>
    <row r="79" spans="1:5" ht="15.75" x14ac:dyDescent="0.25">
      <c r="A79" s="86" t="s">
        <v>249</v>
      </c>
      <c r="B79" s="87" t="s">
        <v>114</v>
      </c>
      <c r="C79" s="53"/>
      <c r="D79" s="53"/>
      <c r="E79" s="88"/>
    </row>
    <row r="80" spans="1:5" ht="15.75" x14ac:dyDescent="0.25">
      <c r="A80" s="89"/>
      <c r="B80" s="90"/>
      <c r="C80" s="91" t="s">
        <v>226</v>
      </c>
      <c r="D80" s="92" t="s">
        <v>227</v>
      </c>
      <c r="E80" s="93">
        <v>23213</v>
      </c>
    </row>
    <row r="81" spans="1:5" x14ac:dyDescent="0.2">
      <c r="A81" s="94">
        <v>1</v>
      </c>
      <c r="B81" s="95"/>
      <c r="C81" s="96" t="s">
        <v>241</v>
      </c>
      <c r="D81" s="97" t="s">
        <v>229</v>
      </c>
      <c r="E81" s="98">
        <v>-30000</v>
      </c>
    </row>
    <row r="82" spans="1:5" x14ac:dyDescent="0.2">
      <c r="A82" s="94">
        <v>2</v>
      </c>
      <c r="B82" s="95"/>
      <c r="C82" s="96" t="s">
        <v>228</v>
      </c>
      <c r="D82" s="97" t="s">
        <v>229</v>
      </c>
      <c r="E82" s="98">
        <v>49444</v>
      </c>
    </row>
    <row r="83" spans="1:5" ht="15.75" thickBot="1" x14ac:dyDescent="0.25">
      <c r="A83" s="94">
        <v>3</v>
      </c>
      <c r="B83" s="95"/>
      <c r="C83" s="96" t="s">
        <v>243</v>
      </c>
      <c r="D83" s="97" t="s">
        <v>229</v>
      </c>
      <c r="E83" s="98">
        <v>-48617</v>
      </c>
    </row>
    <row r="84" spans="1:5" s="68" customFormat="1" ht="16.5" customHeight="1" thickBot="1" x14ac:dyDescent="0.3">
      <c r="A84" s="99"/>
      <c r="B84" s="100"/>
      <c r="C84" s="101" t="s">
        <v>231</v>
      </c>
      <c r="D84" s="92" t="s">
        <v>232</v>
      </c>
      <c r="E84" s="102">
        <f>SUM(E80:E83)</f>
        <v>-5960</v>
      </c>
    </row>
    <row r="85" spans="1:5" s="68" customFormat="1" ht="15.75" customHeight="1" x14ac:dyDescent="0.2">
      <c r="A85" s="103"/>
      <c r="B85" s="104"/>
      <c r="C85" s="105"/>
      <c r="D85" s="106"/>
      <c r="E85" s="107"/>
    </row>
    <row r="86" spans="1:5" ht="15.75" x14ac:dyDescent="0.25">
      <c r="A86" s="86" t="s">
        <v>250</v>
      </c>
      <c r="B86" s="87" t="s">
        <v>122</v>
      </c>
      <c r="C86" s="53"/>
      <c r="D86" s="53"/>
      <c r="E86" s="88"/>
    </row>
    <row r="87" spans="1:5" ht="15.75" x14ac:dyDescent="0.25">
      <c r="A87" s="89"/>
      <c r="B87" s="90"/>
      <c r="C87" s="91" t="s">
        <v>226</v>
      </c>
      <c r="D87" s="92" t="s">
        <v>227</v>
      </c>
      <c r="E87" s="93">
        <v>69683</v>
      </c>
    </row>
    <row r="88" spans="1:5" x14ac:dyDescent="0.2">
      <c r="A88" s="94">
        <v>1</v>
      </c>
      <c r="B88" s="95"/>
      <c r="C88" s="96" t="s">
        <v>241</v>
      </c>
      <c r="D88" s="97" t="s">
        <v>229</v>
      </c>
      <c r="E88" s="98">
        <v>49228</v>
      </c>
    </row>
    <row r="89" spans="1:5" ht="15.75" thickBot="1" x14ac:dyDescent="0.25">
      <c r="A89" s="94">
        <v>2</v>
      </c>
      <c r="B89" s="95"/>
      <c r="C89" s="96" t="s">
        <v>230</v>
      </c>
      <c r="D89" s="97" t="s">
        <v>229</v>
      </c>
      <c r="E89" s="98">
        <v>-118911</v>
      </c>
    </row>
    <row r="90" spans="1:5" s="68" customFormat="1" ht="16.5" customHeight="1" thickBot="1" x14ac:dyDescent="0.3">
      <c r="A90" s="99"/>
      <c r="B90" s="100"/>
      <c r="C90" s="101" t="s">
        <v>231</v>
      </c>
      <c r="D90" s="92" t="s">
        <v>232</v>
      </c>
      <c r="E90" s="102">
        <f>SUM(E87:E89)</f>
        <v>0</v>
      </c>
    </row>
    <row r="91" spans="1:5" s="68" customFormat="1" ht="15.75" customHeight="1" x14ac:dyDescent="0.2">
      <c r="A91" s="103"/>
      <c r="B91" s="104"/>
      <c r="C91" s="105"/>
      <c r="D91" s="106"/>
      <c r="E91" s="107"/>
    </row>
    <row r="92" spans="1:5" ht="15.75" x14ac:dyDescent="0.25">
      <c r="A92" s="86" t="s">
        <v>251</v>
      </c>
      <c r="B92" s="87" t="s">
        <v>129</v>
      </c>
      <c r="C92" s="53"/>
      <c r="D92" s="53"/>
      <c r="E92" s="88"/>
    </row>
    <row r="93" spans="1:5" ht="15.75" x14ac:dyDescent="0.25">
      <c r="A93" s="89"/>
      <c r="B93" s="90"/>
      <c r="C93" s="91" t="s">
        <v>226</v>
      </c>
      <c r="D93" s="92" t="s">
        <v>227</v>
      </c>
      <c r="E93" s="93">
        <v>0</v>
      </c>
    </row>
    <row r="94" spans="1:5" ht="15.75" thickBot="1" x14ac:dyDescent="0.25">
      <c r="A94" s="94" t="s">
        <v>127</v>
      </c>
      <c r="B94" s="95"/>
      <c r="C94" s="96" t="s">
        <v>235</v>
      </c>
      <c r="D94" s="97" t="s">
        <v>127</v>
      </c>
      <c r="E94" s="98">
        <v>0</v>
      </c>
    </row>
    <row r="95" spans="1:5" s="68" customFormat="1" ht="16.5" customHeight="1" thickBot="1" x14ac:dyDescent="0.3">
      <c r="A95" s="99"/>
      <c r="B95" s="100"/>
      <c r="C95" s="101" t="s">
        <v>231</v>
      </c>
      <c r="D95" s="92" t="s">
        <v>232</v>
      </c>
      <c r="E95" s="102">
        <f>SUM(E93)</f>
        <v>0</v>
      </c>
    </row>
    <row r="96" spans="1:5" s="68" customFormat="1" ht="15.75" customHeight="1" x14ac:dyDescent="0.2">
      <c r="A96" s="103"/>
      <c r="B96" s="104"/>
      <c r="C96" s="105"/>
      <c r="D96" s="106"/>
      <c r="E96" s="107"/>
    </row>
    <row r="97" spans="1:5" ht="15.75" x14ac:dyDescent="0.25">
      <c r="A97" s="86" t="s">
        <v>252</v>
      </c>
      <c r="B97" s="87" t="s">
        <v>140</v>
      </c>
      <c r="C97" s="53"/>
      <c r="D97" s="53"/>
      <c r="E97" s="88"/>
    </row>
    <row r="98" spans="1:5" ht="15.75" x14ac:dyDescent="0.25">
      <c r="A98" s="89"/>
      <c r="B98" s="90"/>
      <c r="C98" s="91" t="s">
        <v>226</v>
      </c>
      <c r="D98" s="92" t="s">
        <v>227</v>
      </c>
      <c r="E98" s="93">
        <v>0</v>
      </c>
    </row>
    <row r="99" spans="1:5" x14ac:dyDescent="0.2">
      <c r="A99" s="94">
        <v>1</v>
      </c>
      <c r="B99" s="95"/>
      <c r="C99" s="96" t="s">
        <v>228</v>
      </c>
      <c r="D99" s="97" t="s">
        <v>229</v>
      </c>
      <c r="E99" s="98">
        <v>3969</v>
      </c>
    </row>
    <row r="100" spans="1:5" ht="15.75" thickBot="1" x14ac:dyDescent="0.25">
      <c r="A100" s="94">
        <v>2</v>
      </c>
      <c r="B100" s="95"/>
      <c r="C100" s="96" t="s">
        <v>242</v>
      </c>
      <c r="D100" s="97" t="s">
        <v>229</v>
      </c>
      <c r="E100" s="98">
        <v>-3969</v>
      </c>
    </row>
    <row r="101" spans="1:5" s="68" customFormat="1" ht="16.5" customHeight="1" thickBot="1" x14ac:dyDescent="0.3">
      <c r="A101" s="99"/>
      <c r="B101" s="100"/>
      <c r="C101" s="101" t="s">
        <v>231</v>
      </c>
      <c r="D101" s="92" t="s">
        <v>232</v>
      </c>
      <c r="E101" s="102">
        <f>SUM(E98:E100)</f>
        <v>0</v>
      </c>
    </row>
    <row r="102" spans="1:5" s="68" customFormat="1" ht="15.75" customHeight="1" x14ac:dyDescent="0.2">
      <c r="A102" s="103"/>
      <c r="B102" s="104"/>
      <c r="C102" s="105"/>
      <c r="D102" s="106"/>
      <c r="E102" s="107"/>
    </row>
    <row r="103" spans="1:5" ht="15.75" x14ac:dyDescent="0.25">
      <c r="A103" s="86" t="s">
        <v>253</v>
      </c>
      <c r="B103" s="87" t="s">
        <v>147</v>
      </c>
      <c r="C103" s="53"/>
      <c r="D103" s="53"/>
      <c r="E103" s="88"/>
    </row>
    <row r="104" spans="1:5" ht="15.75" x14ac:dyDescent="0.25">
      <c r="A104" s="89"/>
      <c r="B104" s="90"/>
      <c r="C104" s="91" t="s">
        <v>226</v>
      </c>
      <c r="D104" s="92" t="s">
        <v>227</v>
      </c>
      <c r="E104" s="93">
        <v>1287</v>
      </c>
    </row>
    <row r="105" spans="1:5" x14ac:dyDescent="0.2">
      <c r="A105" s="94">
        <v>1</v>
      </c>
      <c r="B105" s="95"/>
      <c r="C105" s="96" t="s">
        <v>228</v>
      </c>
      <c r="D105" s="97" t="s">
        <v>229</v>
      </c>
      <c r="E105" s="98">
        <v>59138</v>
      </c>
    </row>
    <row r="106" spans="1:5" ht="15.75" thickBot="1" x14ac:dyDescent="0.25">
      <c r="A106" s="94">
        <v>2</v>
      </c>
      <c r="B106" s="95"/>
      <c r="C106" s="96" t="s">
        <v>242</v>
      </c>
      <c r="D106" s="97" t="s">
        <v>229</v>
      </c>
      <c r="E106" s="98">
        <v>-48678</v>
      </c>
    </row>
    <row r="107" spans="1:5" s="68" customFormat="1" ht="16.5" customHeight="1" thickBot="1" x14ac:dyDescent="0.3">
      <c r="A107" s="99"/>
      <c r="B107" s="100"/>
      <c r="C107" s="101" t="s">
        <v>231</v>
      </c>
      <c r="D107" s="92" t="s">
        <v>232</v>
      </c>
      <c r="E107" s="102">
        <f>SUM(E104:E106)</f>
        <v>11747</v>
      </c>
    </row>
    <row r="108" spans="1:5" s="68" customFormat="1" ht="15.75" customHeight="1" x14ac:dyDescent="0.2">
      <c r="A108" s="103"/>
      <c r="B108" s="104"/>
      <c r="C108" s="105"/>
      <c r="D108" s="106"/>
      <c r="E108" s="107"/>
    </row>
    <row r="109" spans="1:5" ht="31.5" x14ac:dyDescent="0.25">
      <c r="A109" s="86" t="s">
        <v>254</v>
      </c>
      <c r="B109" s="87" t="s">
        <v>155</v>
      </c>
      <c r="C109" s="53"/>
      <c r="D109" s="53"/>
      <c r="E109" s="88"/>
    </row>
    <row r="110" spans="1:5" ht="15.75" x14ac:dyDescent="0.25">
      <c r="A110" s="89"/>
      <c r="B110" s="90"/>
      <c r="C110" s="91" t="s">
        <v>226</v>
      </c>
      <c r="D110" s="92" t="s">
        <v>227</v>
      </c>
      <c r="E110" s="93">
        <v>0</v>
      </c>
    </row>
    <row r="111" spans="1:5" ht="15.75" thickBot="1" x14ac:dyDescent="0.25">
      <c r="A111" s="94" t="s">
        <v>127</v>
      </c>
      <c r="B111" s="95"/>
      <c r="C111" s="96" t="s">
        <v>235</v>
      </c>
      <c r="D111" s="97" t="s">
        <v>127</v>
      </c>
      <c r="E111" s="98">
        <v>0</v>
      </c>
    </row>
    <row r="112" spans="1:5" s="68" customFormat="1" ht="16.5" customHeight="1" thickBot="1" x14ac:dyDescent="0.3">
      <c r="A112" s="99"/>
      <c r="B112" s="100"/>
      <c r="C112" s="101" t="s">
        <v>231</v>
      </c>
      <c r="D112" s="92" t="s">
        <v>232</v>
      </c>
      <c r="E112" s="102">
        <f>SUM(E110)</f>
        <v>0</v>
      </c>
    </row>
    <row r="113" spans="1:5" s="68" customFormat="1" ht="15.75" customHeight="1" x14ac:dyDescent="0.2">
      <c r="A113" s="103"/>
      <c r="B113" s="104"/>
      <c r="C113" s="105"/>
      <c r="D113" s="106"/>
      <c r="E113" s="107"/>
    </row>
    <row r="114" spans="1:5" ht="15.75" x14ac:dyDescent="0.25">
      <c r="A114" s="86" t="s">
        <v>255</v>
      </c>
      <c r="B114" s="87" t="s">
        <v>160</v>
      </c>
      <c r="C114" s="53"/>
      <c r="D114" s="53"/>
      <c r="E114" s="88"/>
    </row>
    <row r="115" spans="1:5" ht="15.75" x14ac:dyDescent="0.25">
      <c r="A115" s="89"/>
      <c r="B115" s="90"/>
      <c r="C115" s="91" t="s">
        <v>226</v>
      </c>
      <c r="D115" s="92" t="s">
        <v>227</v>
      </c>
      <c r="E115" s="93">
        <v>0</v>
      </c>
    </row>
    <row r="116" spans="1:5" x14ac:dyDescent="0.2">
      <c r="A116" s="94">
        <v>1</v>
      </c>
      <c r="B116" s="95"/>
      <c r="C116" s="96" t="s">
        <v>228</v>
      </c>
      <c r="D116" s="97" t="s">
        <v>229</v>
      </c>
      <c r="E116" s="98">
        <v>93968</v>
      </c>
    </row>
    <row r="117" spans="1:5" ht="15.75" thickBot="1" x14ac:dyDescent="0.25">
      <c r="A117" s="94">
        <v>2</v>
      </c>
      <c r="B117" s="95"/>
      <c r="C117" s="96" t="s">
        <v>242</v>
      </c>
      <c r="D117" s="97" t="s">
        <v>229</v>
      </c>
      <c r="E117" s="98">
        <v>-250</v>
      </c>
    </row>
    <row r="118" spans="1:5" s="68" customFormat="1" ht="16.5" customHeight="1" thickBot="1" x14ac:dyDescent="0.3">
      <c r="A118" s="99"/>
      <c r="B118" s="100"/>
      <c r="C118" s="101" t="s">
        <v>231</v>
      </c>
      <c r="D118" s="92" t="s">
        <v>232</v>
      </c>
      <c r="E118" s="102">
        <f>SUM(E115:E117)</f>
        <v>93718</v>
      </c>
    </row>
    <row r="119" spans="1:5" s="68" customFormat="1" ht="15.75" customHeight="1" x14ac:dyDescent="0.2">
      <c r="A119" s="103"/>
      <c r="B119" s="104"/>
      <c r="C119" s="105"/>
      <c r="D119" s="106"/>
      <c r="E119" s="107"/>
    </row>
    <row r="120" spans="1:5" ht="15.75" x14ac:dyDescent="0.25">
      <c r="A120" s="86" t="s">
        <v>256</v>
      </c>
      <c r="B120" s="87" t="s">
        <v>168</v>
      </c>
      <c r="C120" s="53"/>
      <c r="D120" s="53"/>
      <c r="E120" s="88"/>
    </row>
    <row r="121" spans="1:5" ht="15.75" x14ac:dyDescent="0.25">
      <c r="A121" s="89"/>
      <c r="B121" s="90"/>
      <c r="C121" s="91" t="s">
        <v>226</v>
      </c>
      <c r="D121" s="92" t="s">
        <v>227</v>
      </c>
      <c r="E121" s="93">
        <v>4862</v>
      </c>
    </row>
    <row r="122" spans="1:5" x14ac:dyDescent="0.2">
      <c r="A122" s="94">
        <v>1</v>
      </c>
      <c r="B122" s="95"/>
      <c r="C122" s="96" t="s">
        <v>241</v>
      </c>
      <c r="D122" s="97" t="s">
        <v>229</v>
      </c>
      <c r="E122" s="98">
        <v>-115557</v>
      </c>
    </row>
    <row r="123" spans="1:5" x14ac:dyDescent="0.2">
      <c r="A123" s="94">
        <v>2</v>
      </c>
      <c r="B123" s="95"/>
      <c r="C123" s="96" t="s">
        <v>228</v>
      </c>
      <c r="D123" s="97" t="s">
        <v>229</v>
      </c>
      <c r="E123" s="98">
        <v>79365</v>
      </c>
    </row>
    <row r="124" spans="1:5" ht="15.75" thickBot="1" x14ac:dyDescent="0.25">
      <c r="A124" s="94">
        <v>3</v>
      </c>
      <c r="B124" s="95"/>
      <c r="C124" s="96" t="s">
        <v>257</v>
      </c>
      <c r="D124" s="97" t="s">
        <v>229</v>
      </c>
      <c r="E124" s="98">
        <v>34110</v>
      </c>
    </row>
    <row r="125" spans="1:5" s="68" customFormat="1" ht="16.5" customHeight="1" thickBot="1" x14ac:dyDescent="0.3">
      <c r="A125" s="99"/>
      <c r="B125" s="100"/>
      <c r="C125" s="101" t="s">
        <v>231</v>
      </c>
      <c r="D125" s="92" t="s">
        <v>232</v>
      </c>
      <c r="E125" s="102">
        <f>SUM(E121:E124)</f>
        <v>2780</v>
      </c>
    </row>
    <row r="126" spans="1:5" s="68" customFormat="1" ht="15.75" customHeight="1" x14ac:dyDescent="0.2">
      <c r="A126" s="103"/>
      <c r="B126" s="104"/>
      <c r="C126" s="105"/>
      <c r="D126" s="106"/>
      <c r="E126" s="107"/>
    </row>
    <row r="127" spans="1:5" ht="15.75" x14ac:dyDescent="0.25">
      <c r="A127" s="86" t="s">
        <v>258</v>
      </c>
      <c r="B127" s="87" t="s">
        <v>173</v>
      </c>
      <c r="C127" s="53"/>
      <c r="D127" s="53"/>
      <c r="E127" s="88"/>
    </row>
    <row r="128" spans="1:5" ht="15.75" x14ac:dyDescent="0.25">
      <c r="A128" s="89"/>
      <c r="B128" s="90"/>
      <c r="C128" s="91" t="s">
        <v>226</v>
      </c>
      <c r="D128" s="92" t="s">
        <v>227</v>
      </c>
      <c r="E128" s="93">
        <v>612417</v>
      </c>
    </row>
    <row r="129" spans="1:5" x14ac:dyDescent="0.2">
      <c r="A129" s="94">
        <v>1</v>
      </c>
      <c r="B129" s="95"/>
      <c r="C129" s="96" t="s">
        <v>241</v>
      </c>
      <c r="D129" s="97" t="s">
        <v>229</v>
      </c>
      <c r="E129" s="98">
        <v>2574571</v>
      </c>
    </row>
    <row r="130" spans="1:5" x14ac:dyDescent="0.2">
      <c r="A130" s="94">
        <v>2</v>
      </c>
      <c r="B130" s="95"/>
      <c r="C130" s="96" t="s">
        <v>228</v>
      </c>
      <c r="D130" s="97" t="s">
        <v>229</v>
      </c>
      <c r="E130" s="98">
        <v>895019</v>
      </c>
    </row>
    <row r="131" spans="1:5" x14ac:dyDescent="0.2">
      <c r="A131" s="94">
        <v>3</v>
      </c>
      <c r="B131" s="95"/>
      <c r="C131" s="96" t="s">
        <v>242</v>
      </c>
      <c r="D131" s="97" t="s">
        <v>229</v>
      </c>
      <c r="E131" s="98">
        <v>-264839</v>
      </c>
    </row>
    <row r="132" spans="1:5" x14ac:dyDescent="0.2">
      <c r="A132" s="94">
        <v>4</v>
      </c>
      <c r="B132" s="95"/>
      <c r="C132" s="96" t="s">
        <v>243</v>
      </c>
      <c r="D132" s="97" t="s">
        <v>229</v>
      </c>
      <c r="E132" s="98">
        <v>-2002373</v>
      </c>
    </row>
    <row r="133" spans="1:5" ht="15.75" thickBot="1" x14ac:dyDescent="0.25">
      <c r="A133" s="94">
        <v>5</v>
      </c>
      <c r="B133" s="95"/>
      <c r="C133" s="96" t="s">
        <v>230</v>
      </c>
      <c r="D133" s="97" t="s">
        <v>229</v>
      </c>
      <c r="E133" s="98">
        <v>10288</v>
      </c>
    </row>
    <row r="134" spans="1:5" s="68" customFormat="1" ht="16.5" customHeight="1" thickBot="1" x14ac:dyDescent="0.3">
      <c r="A134" s="99"/>
      <c r="B134" s="100"/>
      <c r="C134" s="101" t="s">
        <v>231</v>
      </c>
      <c r="D134" s="92" t="s">
        <v>232</v>
      </c>
      <c r="E134" s="102">
        <f>SUM(E128:E133)</f>
        <v>1825083</v>
      </c>
    </row>
    <row r="135" spans="1:5" s="68" customFormat="1" ht="15.75" customHeight="1" thickBot="1" x14ac:dyDescent="0.25">
      <c r="A135" s="103"/>
      <c r="B135" s="104"/>
      <c r="C135" s="105"/>
      <c r="D135" s="106"/>
      <c r="E135" s="107"/>
    </row>
    <row r="136" spans="1:5" s="113" customFormat="1" ht="19.5" customHeight="1" thickBot="1" x14ac:dyDescent="0.3">
      <c r="A136" s="108"/>
      <c r="B136" s="109"/>
      <c r="C136" s="110"/>
      <c r="D136" s="111" t="s">
        <v>259</v>
      </c>
      <c r="E136" s="112">
        <f>+E134+E125+E118+E112+E107+E101+E95+E90+E84+E77+E71+E65+E59+E50+E41+E36+E31+E26+E21+E15</f>
        <v>377450</v>
      </c>
    </row>
  </sheetData>
  <mergeCells count="4">
    <mergeCell ref="A2:E2"/>
    <mergeCell ref="A3:E3"/>
    <mergeCell ref="A4:E4"/>
    <mergeCell ref="A5:E5"/>
  </mergeCells>
  <pageMargins left="0.25" right="0.25" top="0.5" bottom="0.5" header="0.25" footer="0.25"/>
  <pageSetup paperSize="9" scale="50" orientation="landscape" horizontalDpi="1200" verticalDpi="1200" r:id="rId1"/>
  <headerFooter>
    <oddHeader>&amp;LOFFICE OF HEALTH CARE ACCESS&amp;CANNUAL REPORTING&amp;RWILLIAM W. BACKUS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A9" zoomScaleNormal="100" workbookViewId="0">
      <selection activeCell="H51" sqref="H51"/>
    </sheetView>
  </sheetViews>
  <sheetFormatPr defaultRowHeight="15" x14ac:dyDescent="0.2"/>
  <cols>
    <col min="1" max="1" width="8.42578125" style="115" customWidth="1"/>
    <col min="2" max="2" width="101.28515625" style="115" customWidth="1"/>
    <col min="3" max="3" width="91.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9"/>
      <c r="C1" s="469"/>
      <c r="D1" s="469"/>
    </row>
    <row r="2" spans="1:6" ht="15.75" x14ac:dyDescent="0.25">
      <c r="A2" s="470" t="s">
        <v>0</v>
      </c>
      <c r="B2" s="470"/>
      <c r="C2" s="470"/>
      <c r="D2" s="470"/>
      <c r="E2" s="470"/>
      <c r="F2" s="470"/>
    </row>
    <row r="3" spans="1:6" ht="15.75" x14ac:dyDescent="0.25">
      <c r="A3" s="470" t="s">
        <v>1</v>
      </c>
      <c r="B3" s="470"/>
      <c r="C3" s="470"/>
      <c r="D3" s="470"/>
      <c r="E3" s="470"/>
      <c r="F3" s="470"/>
    </row>
    <row r="4" spans="1:6" ht="15.75" x14ac:dyDescent="0.25">
      <c r="A4" s="470" t="s">
        <v>179</v>
      </c>
      <c r="B4" s="470"/>
      <c r="C4" s="470"/>
      <c r="D4" s="470"/>
      <c r="E4" s="470"/>
      <c r="F4" s="470"/>
    </row>
    <row r="5" spans="1:6" ht="15.75" x14ac:dyDescent="0.25">
      <c r="A5" s="470" t="s">
        <v>260</v>
      </c>
      <c r="B5" s="470"/>
      <c r="C5" s="470"/>
      <c r="D5" s="470"/>
      <c r="E5" s="470"/>
      <c r="F5" s="470"/>
    </row>
    <row r="6" spans="1:6" ht="13.5" customHeight="1" thickBot="1" x14ac:dyDescent="0.25">
      <c r="B6" s="468"/>
      <c r="C6" s="468"/>
      <c r="D6" s="46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261</v>
      </c>
      <c r="C9" s="124" t="s">
        <v>262</v>
      </c>
      <c r="D9" s="124" t="s">
        <v>223</v>
      </c>
      <c r="E9" s="124" t="s">
        <v>224</v>
      </c>
      <c r="F9" s="125" t="s">
        <v>263</v>
      </c>
    </row>
    <row r="10" spans="1:6" s="132" customFormat="1" ht="31.5" x14ac:dyDescent="0.25">
      <c r="A10" s="126"/>
      <c r="B10" s="127"/>
      <c r="C10" s="128"/>
      <c r="D10" s="129" t="s">
        <v>264</v>
      </c>
      <c r="E10" s="130" t="s">
        <v>265</v>
      </c>
      <c r="F10" s="131">
        <v>2304979</v>
      </c>
    </row>
    <row r="11" spans="1:6" ht="15.75" x14ac:dyDescent="0.25">
      <c r="A11" s="133" t="s">
        <v>225</v>
      </c>
      <c r="B11" s="134" t="s">
        <v>10</v>
      </c>
      <c r="C11" s="135"/>
      <c r="D11" s="136"/>
      <c r="E11" s="136"/>
      <c r="F11" s="137"/>
    </row>
    <row r="12" spans="1:6" ht="15.75" thickBot="1" x14ac:dyDescent="0.25">
      <c r="A12" s="138"/>
      <c r="B12" s="139"/>
      <c r="C12" s="140" t="s">
        <v>127</v>
      </c>
      <c r="D12" s="140" t="s">
        <v>235</v>
      </c>
      <c r="E12" s="141" t="s">
        <v>127</v>
      </c>
      <c r="F12" s="142">
        <v>0</v>
      </c>
    </row>
    <row r="13" spans="1:6" ht="16.5" thickBot="1" x14ac:dyDescent="0.3">
      <c r="A13" s="143"/>
      <c r="B13" s="144"/>
      <c r="C13" s="145"/>
      <c r="D13" s="146" t="s">
        <v>266</v>
      </c>
      <c r="E13" s="147" t="s">
        <v>267</v>
      </c>
      <c r="F13" s="148">
        <v>0</v>
      </c>
    </row>
    <row r="14" spans="1:6" ht="15.75" x14ac:dyDescent="0.25">
      <c r="A14" s="149"/>
      <c r="B14" s="150"/>
      <c r="C14" s="151"/>
      <c r="D14" s="152"/>
      <c r="E14" s="153"/>
      <c r="F14" s="154"/>
    </row>
    <row r="15" spans="1:6" ht="15.75" x14ac:dyDescent="0.25">
      <c r="A15" s="133" t="s">
        <v>233</v>
      </c>
      <c r="B15" s="134" t="s">
        <v>37</v>
      </c>
      <c r="C15" s="135"/>
      <c r="D15" s="136"/>
      <c r="E15" s="136"/>
      <c r="F15" s="137"/>
    </row>
    <row r="16" spans="1:6" x14ac:dyDescent="0.2">
      <c r="A16" s="138">
        <v>1</v>
      </c>
      <c r="B16" s="139"/>
      <c r="C16" s="140" t="s">
        <v>10</v>
      </c>
      <c r="D16" s="140" t="s">
        <v>268</v>
      </c>
      <c r="E16" s="141" t="s">
        <v>229</v>
      </c>
      <c r="F16" s="142">
        <v>36936</v>
      </c>
    </row>
    <row r="17" spans="1:6" ht="15.75" thickBot="1" x14ac:dyDescent="0.25">
      <c r="A17" s="138">
        <v>2</v>
      </c>
      <c r="B17" s="139"/>
      <c r="C17" s="140" t="s">
        <v>10</v>
      </c>
      <c r="D17" s="140" t="s">
        <v>269</v>
      </c>
      <c r="E17" s="141" t="s">
        <v>229</v>
      </c>
      <c r="F17" s="142">
        <v>-36936</v>
      </c>
    </row>
    <row r="18" spans="1:6" ht="16.5" thickBot="1" x14ac:dyDescent="0.3">
      <c r="A18" s="143"/>
      <c r="B18" s="144"/>
      <c r="C18" s="145"/>
      <c r="D18" s="146" t="s">
        <v>266</v>
      </c>
      <c r="E18" s="147" t="s">
        <v>267</v>
      </c>
      <c r="F18" s="148">
        <f>SUM(F16:F17)</f>
        <v>0</v>
      </c>
    </row>
    <row r="19" spans="1:6" ht="15.75" x14ac:dyDescent="0.25">
      <c r="A19" s="149"/>
      <c r="B19" s="150"/>
      <c r="C19" s="151"/>
      <c r="D19" s="152"/>
      <c r="E19" s="153"/>
      <c r="F19" s="154"/>
    </row>
    <row r="20" spans="1:6" ht="15.75" x14ac:dyDescent="0.25">
      <c r="A20" s="133" t="s">
        <v>234</v>
      </c>
      <c r="B20" s="134" t="s">
        <v>44</v>
      </c>
      <c r="C20" s="135"/>
      <c r="D20" s="136"/>
      <c r="E20" s="136"/>
      <c r="F20" s="137"/>
    </row>
    <row r="21" spans="1:6" ht="15.75" thickBot="1" x14ac:dyDescent="0.25">
      <c r="A21" s="138"/>
      <c r="B21" s="139"/>
      <c r="C21" s="140" t="s">
        <v>127</v>
      </c>
      <c r="D21" s="140" t="s">
        <v>235</v>
      </c>
      <c r="E21" s="141" t="s">
        <v>127</v>
      </c>
      <c r="F21" s="142">
        <v>0</v>
      </c>
    </row>
    <row r="22" spans="1:6" ht="16.5" thickBot="1" x14ac:dyDescent="0.3">
      <c r="A22" s="143"/>
      <c r="B22" s="144"/>
      <c r="C22" s="145"/>
      <c r="D22" s="146" t="s">
        <v>266</v>
      </c>
      <c r="E22" s="147" t="s">
        <v>267</v>
      </c>
      <c r="F22" s="148">
        <v>0</v>
      </c>
    </row>
    <row r="23" spans="1:6" ht="15.75" x14ac:dyDescent="0.25">
      <c r="A23" s="149"/>
      <c r="B23" s="150"/>
      <c r="C23" s="151"/>
      <c r="D23" s="152"/>
      <c r="E23" s="153"/>
      <c r="F23" s="154"/>
    </row>
    <row r="24" spans="1:6" ht="15.75" x14ac:dyDescent="0.25">
      <c r="A24" s="133" t="s">
        <v>236</v>
      </c>
      <c r="B24" s="134" t="s">
        <v>52</v>
      </c>
      <c r="C24" s="135"/>
      <c r="D24" s="136"/>
      <c r="E24" s="136"/>
      <c r="F24" s="137"/>
    </row>
    <row r="25" spans="1:6" x14ac:dyDescent="0.2">
      <c r="A25" s="138">
        <v>1</v>
      </c>
      <c r="B25" s="139"/>
      <c r="C25" s="140" t="s">
        <v>81</v>
      </c>
      <c r="D25" s="140" t="s">
        <v>270</v>
      </c>
      <c r="E25" s="141" t="s">
        <v>229</v>
      </c>
      <c r="F25" s="142">
        <v>1048</v>
      </c>
    </row>
    <row r="26" spans="1:6" x14ac:dyDescent="0.2">
      <c r="A26" s="138">
        <v>2</v>
      </c>
      <c r="B26" s="139"/>
      <c r="C26" s="140" t="s">
        <v>114</v>
      </c>
      <c r="D26" s="140" t="s">
        <v>271</v>
      </c>
      <c r="E26" s="141" t="s">
        <v>229</v>
      </c>
      <c r="F26" s="142">
        <v>-183447</v>
      </c>
    </row>
    <row r="27" spans="1:6" x14ac:dyDescent="0.2">
      <c r="A27" s="138">
        <v>3</v>
      </c>
      <c r="B27" s="139"/>
      <c r="C27" s="140" t="s">
        <v>114</v>
      </c>
      <c r="D27" s="140" t="s">
        <v>272</v>
      </c>
      <c r="E27" s="141" t="s">
        <v>229</v>
      </c>
      <c r="F27" s="142">
        <v>207623</v>
      </c>
    </row>
    <row r="28" spans="1:6" x14ac:dyDescent="0.2">
      <c r="A28" s="138">
        <v>4</v>
      </c>
      <c r="B28" s="139"/>
      <c r="C28" s="140" t="s">
        <v>90</v>
      </c>
      <c r="D28" s="140" t="s">
        <v>273</v>
      </c>
      <c r="E28" s="141" t="s">
        <v>229</v>
      </c>
      <c r="F28" s="142">
        <v>-180874</v>
      </c>
    </row>
    <row r="29" spans="1:6" ht="15.75" thickBot="1" x14ac:dyDescent="0.25">
      <c r="A29" s="138">
        <v>5</v>
      </c>
      <c r="B29" s="139"/>
      <c r="C29" s="140" t="s">
        <v>90</v>
      </c>
      <c r="D29" s="140" t="s">
        <v>274</v>
      </c>
      <c r="E29" s="141" t="s">
        <v>229</v>
      </c>
      <c r="F29" s="142">
        <v>163861</v>
      </c>
    </row>
    <row r="30" spans="1:6" ht="16.5" thickBot="1" x14ac:dyDescent="0.3">
      <c r="A30" s="143"/>
      <c r="B30" s="144"/>
      <c r="C30" s="145"/>
      <c r="D30" s="146" t="s">
        <v>266</v>
      </c>
      <c r="E30" s="147" t="s">
        <v>267</v>
      </c>
      <c r="F30" s="148">
        <f>SUM(F25:F29)</f>
        <v>8211</v>
      </c>
    </row>
    <row r="31" spans="1:6" ht="15.75" x14ac:dyDescent="0.25">
      <c r="A31" s="149"/>
      <c r="B31" s="150"/>
      <c r="C31" s="151"/>
      <c r="D31" s="152"/>
      <c r="E31" s="153"/>
      <c r="F31" s="154"/>
    </row>
    <row r="32" spans="1:6" ht="15.75" x14ac:dyDescent="0.25">
      <c r="A32" s="133" t="s">
        <v>237</v>
      </c>
      <c r="B32" s="134" t="s">
        <v>60</v>
      </c>
      <c r="C32" s="135"/>
      <c r="D32" s="136"/>
      <c r="E32" s="136"/>
      <c r="F32" s="137"/>
    </row>
    <row r="33" spans="1:6" ht="15.75" thickBot="1" x14ac:dyDescent="0.25">
      <c r="A33" s="138"/>
      <c r="B33" s="139"/>
      <c r="C33" s="140" t="s">
        <v>127</v>
      </c>
      <c r="D33" s="140" t="s">
        <v>235</v>
      </c>
      <c r="E33" s="141" t="s">
        <v>127</v>
      </c>
      <c r="F33" s="142">
        <v>0</v>
      </c>
    </row>
    <row r="34" spans="1:6" ht="16.5" thickBot="1" x14ac:dyDescent="0.3">
      <c r="A34" s="143"/>
      <c r="B34" s="144"/>
      <c r="C34" s="145"/>
      <c r="D34" s="146" t="s">
        <v>266</v>
      </c>
      <c r="E34" s="147" t="s">
        <v>267</v>
      </c>
      <c r="F34" s="148">
        <v>0</v>
      </c>
    </row>
    <row r="35" spans="1:6" ht="15.75" x14ac:dyDescent="0.25">
      <c r="A35" s="149"/>
      <c r="B35" s="150"/>
      <c r="C35" s="151"/>
      <c r="D35" s="152"/>
      <c r="E35" s="153"/>
      <c r="F35" s="154"/>
    </row>
    <row r="36" spans="1:6" ht="15.75" x14ac:dyDescent="0.25">
      <c r="A36" s="133" t="s">
        <v>239</v>
      </c>
      <c r="B36" s="134" t="s">
        <v>73</v>
      </c>
      <c r="C36" s="135"/>
      <c r="D36" s="136"/>
      <c r="E36" s="136"/>
      <c r="F36" s="137"/>
    </row>
    <row r="37" spans="1:6" ht="15.75" thickBot="1" x14ac:dyDescent="0.25">
      <c r="A37" s="138"/>
      <c r="B37" s="139"/>
      <c r="C37" s="140" t="s">
        <v>127</v>
      </c>
      <c r="D37" s="140" t="s">
        <v>235</v>
      </c>
      <c r="E37" s="141" t="s">
        <v>127</v>
      </c>
      <c r="F37" s="142">
        <v>0</v>
      </c>
    </row>
    <row r="38" spans="1:6" ht="16.5" thickBot="1" x14ac:dyDescent="0.3">
      <c r="A38" s="143"/>
      <c r="B38" s="144"/>
      <c r="C38" s="145"/>
      <c r="D38" s="146" t="s">
        <v>266</v>
      </c>
      <c r="E38" s="147" t="s">
        <v>267</v>
      </c>
      <c r="F38" s="148">
        <v>0</v>
      </c>
    </row>
    <row r="39" spans="1:6" ht="15.75" x14ac:dyDescent="0.25">
      <c r="A39" s="149"/>
      <c r="B39" s="150"/>
      <c r="C39" s="151"/>
      <c r="D39" s="152"/>
      <c r="E39" s="153"/>
      <c r="F39" s="154"/>
    </row>
    <row r="40" spans="1:6" ht="15.75" x14ac:dyDescent="0.25">
      <c r="A40" s="133" t="s">
        <v>240</v>
      </c>
      <c r="B40" s="134" t="s">
        <v>81</v>
      </c>
      <c r="C40" s="135"/>
      <c r="D40" s="136"/>
      <c r="E40" s="136"/>
      <c r="F40" s="137"/>
    </row>
    <row r="41" spans="1:6" x14ac:dyDescent="0.2">
      <c r="A41" s="138">
        <v>1</v>
      </c>
      <c r="B41" s="139"/>
      <c r="C41" s="140" t="s">
        <v>90</v>
      </c>
      <c r="D41" s="140" t="s">
        <v>275</v>
      </c>
      <c r="E41" s="141" t="s">
        <v>229</v>
      </c>
      <c r="F41" s="142">
        <v>-167250</v>
      </c>
    </row>
    <row r="42" spans="1:6" x14ac:dyDescent="0.2">
      <c r="A42" s="138">
        <v>2</v>
      </c>
      <c r="B42" s="139"/>
      <c r="C42" s="140" t="s">
        <v>90</v>
      </c>
      <c r="D42" s="140" t="s">
        <v>276</v>
      </c>
      <c r="E42" s="141" t="s">
        <v>229</v>
      </c>
      <c r="F42" s="142">
        <v>151545</v>
      </c>
    </row>
    <row r="43" spans="1:6" ht="15.75" thickBot="1" x14ac:dyDescent="0.25">
      <c r="A43" s="138">
        <v>3</v>
      </c>
      <c r="B43" s="139"/>
      <c r="C43" s="140" t="s">
        <v>109</v>
      </c>
      <c r="D43" s="140" t="s">
        <v>270</v>
      </c>
      <c r="E43" s="141" t="s">
        <v>229</v>
      </c>
      <c r="F43" s="142">
        <v>-2593</v>
      </c>
    </row>
    <row r="44" spans="1:6" ht="16.5" thickBot="1" x14ac:dyDescent="0.3">
      <c r="A44" s="143"/>
      <c r="B44" s="144"/>
      <c r="C44" s="145"/>
      <c r="D44" s="146" t="s">
        <v>266</v>
      </c>
      <c r="E44" s="147" t="s">
        <v>267</v>
      </c>
      <c r="F44" s="148">
        <f>SUM(F41:F43)</f>
        <v>-18298</v>
      </c>
    </row>
    <row r="45" spans="1:6" ht="15.75" x14ac:dyDescent="0.25">
      <c r="A45" s="149"/>
      <c r="B45" s="150"/>
      <c r="C45" s="151"/>
      <c r="D45" s="152"/>
      <c r="E45" s="153"/>
      <c r="F45" s="154"/>
    </row>
    <row r="46" spans="1:6" ht="15.75" x14ac:dyDescent="0.25">
      <c r="A46" s="133" t="s">
        <v>245</v>
      </c>
      <c r="B46" s="134" t="s">
        <v>90</v>
      </c>
      <c r="C46" s="135"/>
      <c r="D46" s="136"/>
      <c r="E46" s="136"/>
      <c r="F46" s="137"/>
    </row>
    <row r="47" spans="1:6" ht="15.75" thickBot="1" x14ac:dyDescent="0.25">
      <c r="A47" s="138"/>
      <c r="B47" s="139"/>
      <c r="C47" s="140" t="s">
        <v>127</v>
      </c>
      <c r="D47" s="140" t="s">
        <v>235</v>
      </c>
      <c r="E47" s="141" t="s">
        <v>127</v>
      </c>
      <c r="F47" s="142">
        <v>0</v>
      </c>
    </row>
    <row r="48" spans="1:6" ht="16.5" thickBot="1" x14ac:dyDescent="0.3">
      <c r="A48" s="143"/>
      <c r="B48" s="144"/>
      <c r="C48" s="145"/>
      <c r="D48" s="146" t="s">
        <v>266</v>
      </c>
      <c r="E48" s="147" t="s">
        <v>267</v>
      </c>
      <c r="F48" s="148">
        <v>0</v>
      </c>
    </row>
    <row r="49" spans="1:6" ht="15.75" x14ac:dyDescent="0.25">
      <c r="A49" s="149"/>
      <c r="B49" s="150"/>
      <c r="C49" s="151"/>
      <c r="D49" s="152"/>
      <c r="E49" s="153"/>
      <c r="F49" s="154"/>
    </row>
    <row r="50" spans="1:6" ht="15.75" x14ac:dyDescent="0.25">
      <c r="A50" s="133" t="s">
        <v>246</v>
      </c>
      <c r="B50" s="134" t="s">
        <v>96</v>
      </c>
      <c r="C50" s="135"/>
      <c r="D50" s="136"/>
      <c r="E50" s="136"/>
      <c r="F50" s="137"/>
    </row>
    <row r="51" spans="1:6" ht="30" x14ac:dyDescent="0.2">
      <c r="A51" s="138">
        <v>1</v>
      </c>
      <c r="B51" s="139"/>
      <c r="C51" s="140" t="s">
        <v>173</v>
      </c>
      <c r="D51" s="140" t="s">
        <v>277</v>
      </c>
      <c r="E51" s="141" t="s">
        <v>229</v>
      </c>
      <c r="F51" s="142">
        <v>-50004</v>
      </c>
    </row>
    <row r="52" spans="1:6" ht="30" x14ac:dyDescent="0.2">
      <c r="A52" s="138">
        <v>2</v>
      </c>
      <c r="B52" s="139"/>
      <c r="C52" s="140" t="s">
        <v>155</v>
      </c>
      <c r="D52" s="140" t="s">
        <v>271</v>
      </c>
      <c r="E52" s="141" t="s">
        <v>229</v>
      </c>
      <c r="F52" s="142">
        <v>2686408</v>
      </c>
    </row>
    <row r="53" spans="1:6" ht="30" x14ac:dyDescent="0.2">
      <c r="A53" s="138">
        <v>3</v>
      </c>
      <c r="B53" s="139"/>
      <c r="C53" s="140" t="s">
        <v>155</v>
      </c>
      <c r="D53" s="140" t="s">
        <v>268</v>
      </c>
      <c r="E53" s="141" t="s">
        <v>229</v>
      </c>
      <c r="F53" s="142">
        <v>-90000</v>
      </c>
    </row>
    <row r="54" spans="1:6" ht="30.75" thickBot="1" x14ac:dyDescent="0.25">
      <c r="A54" s="138">
        <v>4</v>
      </c>
      <c r="B54" s="139"/>
      <c r="C54" s="140" t="s">
        <v>155</v>
      </c>
      <c r="D54" s="140" t="s">
        <v>272</v>
      </c>
      <c r="E54" s="141" t="s">
        <v>229</v>
      </c>
      <c r="F54" s="142">
        <v>-2095175</v>
      </c>
    </row>
    <row r="55" spans="1:6" ht="16.5" thickBot="1" x14ac:dyDescent="0.3">
      <c r="A55" s="143"/>
      <c r="B55" s="144"/>
      <c r="C55" s="145"/>
      <c r="D55" s="146" t="s">
        <v>266</v>
      </c>
      <c r="E55" s="147" t="s">
        <v>267</v>
      </c>
      <c r="F55" s="148">
        <f>SUM(F51:F54)</f>
        <v>451229</v>
      </c>
    </row>
    <row r="56" spans="1:6" ht="15.75" x14ac:dyDescent="0.25">
      <c r="A56" s="149"/>
      <c r="B56" s="150"/>
      <c r="C56" s="151"/>
      <c r="D56" s="152"/>
      <c r="E56" s="153"/>
      <c r="F56" s="154"/>
    </row>
    <row r="57" spans="1:6" ht="15.75" x14ac:dyDescent="0.25">
      <c r="A57" s="133" t="s">
        <v>247</v>
      </c>
      <c r="B57" s="134" t="s">
        <v>103</v>
      </c>
      <c r="C57" s="135"/>
      <c r="D57" s="136"/>
      <c r="E57" s="136"/>
      <c r="F57" s="137"/>
    </row>
    <row r="58" spans="1:6" ht="15.75" thickBot="1" x14ac:dyDescent="0.25">
      <c r="A58" s="138"/>
      <c r="B58" s="139"/>
      <c r="C58" s="140" t="s">
        <v>127</v>
      </c>
      <c r="D58" s="140" t="s">
        <v>235</v>
      </c>
      <c r="E58" s="141" t="s">
        <v>127</v>
      </c>
      <c r="F58" s="142">
        <v>0</v>
      </c>
    </row>
    <row r="59" spans="1:6" ht="16.5" thickBot="1" x14ac:dyDescent="0.3">
      <c r="A59" s="143"/>
      <c r="B59" s="144"/>
      <c r="C59" s="145"/>
      <c r="D59" s="146" t="s">
        <v>266</v>
      </c>
      <c r="E59" s="147" t="s">
        <v>267</v>
      </c>
      <c r="F59" s="148">
        <v>0</v>
      </c>
    </row>
    <row r="60" spans="1:6" ht="15.75" x14ac:dyDescent="0.25">
      <c r="A60" s="149"/>
      <c r="B60" s="150"/>
      <c r="C60" s="151"/>
      <c r="D60" s="152"/>
      <c r="E60" s="153"/>
      <c r="F60" s="154"/>
    </row>
    <row r="61" spans="1:6" ht="15.75" x14ac:dyDescent="0.25">
      <c r="A61" s="133" t="s">
        <v>248</v>
      </c>
      <c r="B61" s="134" t="s">
        <v>109</v>
      </c>
      <c r="C61" s="135"/>
      <c r="D61" s="136"/>
      <c r="E61" s="136"/>
      <c r="F61" s="137"/>
    </row>
    <row r="62" spans="1:6" ht="15.75" thickBot="1" x14ac:dyDescent="0.25">
      <c r="A62" s="138"/>
      <c r="B62" s="139"/>
      <c r="C62" s="140" t="s">
        <v>127</v>
      </c>
      <c r="D62" s="140" t="s">
        <v>235</v>
      </c>
      <c r="E62" s="141" t="s">
        <v>127</v>
      </c>
      <c r="F62" s="142">
        <v>0</v>
      </c>
    </row>
    <row r="63" spans="1:6" ht="16.5" thickBot="1" x14ac:dyDescent="0.3">
      <c r="A63" s="143"/>
      <c r="B63" s="144"/>
      <c r="C63" s="145"/>
      <c r="D63" s="146" t="s">
        <v>266</v>
      </c>
      <c r="E63" s="147" t="s">
        <v>267</v>
      </c>
      <c r="F63" s="148">
        <v>0</v>
      </c>
    </row>
    <row r="64" spans="1:6" ht="15.75" x14ac:dyDescent="0.25">
      <c r="A64" s="149"/>
      <c r="B64" s="150"/>
      <c r="C64" s="151"/>
      <c r="D64" s="152"/>
      <c r="E64" s="153"/>
      <c r="F64" s="154"/>
    </row>
    <row r="65" spans="1:6" ht="15.75" x14ac:dyDescent="0.25">
      <c r="A65" s="133" t="s">
        <v>249</v>
      </c>
      <c r="B65" s="134" t="s">
        <v>114</v>
      </c>
      <c r="C65" s="135"/>
      <c r="D65" s="136"/>
      <c r="E65" s="136"/>
      <c r="F65" s="137"/>
    </row>
    <row r="66" spans="1:6" ht="15.75" thickBot="1" x14ac:dyDescent="0.25">
      <c r="A66" s="138"/>
      <c r="B66" s="139"/>
      <c r="C66" s="140" t="s">
        <v>127</v>
      </c>
      <c r="D66" s="140" t="s">
        <v>235</v>
      </c>
      <c r="E66" s="141" t="s">
        <v>127</v>
      </c>
      <c r="F66" s="142">
        <v>0</v>
      </c>
    </row>
    <row r="67" spans="1:6" ht="16.5" thickBot="1" x14ac:dyDescent="0.3">
      <c r="A67" s="143"/>
      <c r="B67" s="144"/>
      <c r="C67" s="145"/>
      <c r="D67" s="146" t="s">
        <v>266</v>
      </c>
      <c r="E67" s="147" t="s">
        <v>267</v>
      </c>
      <c r="F67" s="148">
        <v>0</v>
      </c>
    </row>
    <row r="68" spans="1:6" ht="15.75" x14ac:dyDescent="0.25">
      <c r="A68" s="149"/>
      <c r="B68" s="150"/>
      <c r="C68" s="151"/>
      <c r="D68" s="152"/>
      <c r="E68" s="153"/>
      <c r="F68" s="154"/>
    </row>
    <row r="69" spans="1:6" ht="15.75" x14ac:dyDescent="0.25">
      <c r="A69" s="133" t="s">
        <v>250</v>
      </c>
      <c r="B69" s="134" t="s">
        <v>122</v>
      </c>
      <c r="C69" s="135"/>
      <c r="D69" s="136"/>
      <c r="E69" s="136"/>
      <c r="F69" s="137"/>
    </row>
    <row r="70" spans="1:6" ht="15.75" thickBot="1" x14ac:dyDescent="0.25">
      <c r="A70" s="138"/>
      <c r="B70" s="139"/>
      <c r="C70" s="140" t="s">
        <v>127</v>
      </c>
      <c r="D70" s="140" t="s">
        <v>235</v>
      </c>
      <c r="E70" s="141" t="s">
        <v>127</v>
      </c>
      <c r="F70" s="142">
        <v>0</v>
      </c>
    </row>
    <row r="71" spans="1:6" ht="16.5" thickBot="1" x14ac:dyDescent="0.3">
      <c r="A71" s="143"/>
      <c r="B71" s="144"/>
      <c r="C71" s="145"/>
      <c r="D71" s="146" t="s">
        <v>266</v>
      </c>
      <c r="E71" s="147" t="s">
        <v>267</v>
      </c>
      <c r="F71" s="148">
        <v>0</v>
      </c>
    </row>
    <row r="72" spans="1:6" ht="15.75" x14ac:dyDescent="0.25">
      <c r="A72" s="149"/>
      <c r="B72" s="150"/>
      <c r="C72" s="151"/>
      <c r="D72" s="152"/>
      <c r="E72" s="153"/>
      <c r="F72" s="154"/>
    </row>
    <row r="73" spans="1:6" ht="15.75" x14ac:dyDescent="0.25">
      <c r="A73" s="133" t="s">
        <v>251</v>
      </c>
      <c r="B73" s="134" t="s">
        <v>129</v>
      </c>
      <c r="C73" s="135"/>
      <c r="D73" s="136"/>
      <c r="E73" s="136"/>
      <c r="F73" s="137"/>
    </row>
    <row r="74" spans="1:6" ht="15.75" thickBot="1" x14ac:dyDescent="0.25">
      <c r="A74" s="138"/>
      <c r="B74" s="139"/>
      <c r="C74" s="140" t="s">
        <v>127</v>
      </c>
      <c r="D74" s="140" t="s">
        <v>235</v>
      </c>
      <c r="E74" s="141" t="s">
        <v>127</v>
      </c>
      <c r="F74" s="142">
        <v>0</v>
      </c>
    </row>
    <row r="75" spans="1:6" ht="16.5" thickBot="1" x14ac:dyDescent="0.3">
      <c r="A75" s="143"/>
      <c r="B75" s="144"/>
      <c r="C75" s="145"/>
      <c r="D75" s="146" t="s">
        <v>266</v>
      </c>
      <c r="E75" s="147" t="s">
        <v>267</v>
      </c>
      <c r="F75" s="148">
        <v>0</v>
      </c>
    </row>
    <row r="76" spans="1:6" ht="15.75" x14ac:dyDescent="0.25">
      <c r="A76" s="149"/>
      <c r="B76" s="150"/>
      <c r="C76" s="151"/>
      <c r="D76" s="152"/>
      <c r="E76" s="153"/>
      <c r="F76" s="154"/>
    </row>
    <row r="77" spans="1:6" ht="15.75" x14ac:dyDescent="0.25">
      <c r="A77" s="133" t="s">
        <v>252</v>
      </c>
      <c r="B77" s="134" t="s">
        <v>140</v>
      </c>
      <c r="C77" s="135"/>
      <c r="D77" s="136"/>
      <c r="E77" s="136"/>
      <c r="F77" s="137"/>
    </row>
    <row r="78" spans="1:6" ht="15.75" thickBot="1" x14ac:dyDescent="0.25">
      <c r="A78" s="138"/>
      <c r="B78" s="139"/>
      <c r="C78" s="140" t="s">
        <v>127</v>
      </c>
      <c r="D78" s="140" t="s">
        <v>235</v>
      </c>
      <c r="E78" s="141" t="s">
        <v>127</v>
      </c>
      <c r="F78" s="142">
        <v>0</v>
      </c>
    </row>
    <row r="79" spans="1:6" ht="16.5" thickBot="1" x14ac:dyDescent="0.3">
      <c r="A79" s="143"/>
      <c r="B79" s="144"/>
      <c r="C79" s="145"/>
      <c r="D79" s="146" t="s">
        <v>266</v>
      </c>
      <c r="E79" s="147" t="s">
        <v>267</v>
      </c>
      <c r="F79" s="148">
        <v>0</v>
      </c>
    </row>
    <row r="80" spans="1:6" ht="15.75" x14ac:dyDescent="0.25">
      <c r="A80" s="149"/>
      <c r="B80" s="150"/>
      <c r="C80" s="151"/>
      <c r="D80" s="152"/>
      <c r="E80" s="153"/>
      <c r="F80" s="154"/>
    </row>
    <row r="81" spans="1:6" ht="15.75" x14ac:dyDescent="0.25">
      <c r="A81" s="133" t="s">
        <v>253</v>
      </c>
      <c r="B81" s="134" t="s">
        <v>147</v>
      </c>
      <c r="C81" s="135"/>
      <c r="D81" s="136"/>
      <c r="E81" s="136"/>
      <c r="F81" s="137"/>
    </row>
    <row r="82" spans="1:6" ht="15.75" thickBot="1" x14ac:dyDescent="0.25">
      <c r="A82" s="138"/>
      <c r="B82" s="139"/>
      <c r="C82" s="140" t="s">
        <v>127</v>
      </c>
      <c r="D82" s="140" t="s">
        <v>235</v>
      </c>
      <c r="E82" s="141" t="s">
        <v>127</v>
      </c>
      <c r="F82" s="142">
        <v>0</v>
      </c>
    </row>
    <row r="83" spans="1:6" ht="16.5" thickBot="1" x14ac:dyDescent="0.3">
      <c r="A83" s="143"/>
      <c r="B83" s="144"/>
      <c r="C83" s="145"/>
      <c r="D83" s="146" t="s">
        <v>266</v>
      </c>
      <c r="E83" s="147" t="s">
        <v>267</v>
      </c>
      <c r="F83" s="148">
        <v>0</v>
      </c>
    </row>
    <row r="84" spans="1:6" ht="15.75" x14ac:dyDescent="0.25">
      <c r="A84" s="149"/>
      <c r="B84" s="150"/>
      <c r="C84" s="151"/>
      <c r="D84" s="152"/>
      <c r="E84" s="153"/>
      <c r="F84" s="154"/>
    </row>
    <row r="85" spans="1:6" ht="31.5" x14ac:dyDescent="0.25">
      <c r="A85" s="133" t="s">
        <v>254</v>
      </c>
      <c r="B85" s="134" t="s">
        <v>155</v>
      </c>
      <c r="C85" s="135"/>
      <c r="D85" s="136"/>
      <c r="E85" s="136"/>
      <c r="F85" s="137"/>
    </row>
    <row r="86" spans="1:6" x14ac:dyDescent="0.2">
      <c r="A86" s="138">
        <v>1</v>
      </c>
      <c r="B86" s="139"/>
      <c r="C86" s="140" t="s">
        <v>173</v>
      </c>
      <c r="D86" s="140" t="s">
        <v>271</v>
      </c>
      <c r="E86" s="141" t="s">
        <v>229</v>
      </c>
      <c r="F86" s="142">
        <v>2574508</v>
      </c>
    </row>
    <row r="87" spans="1:6" x14ac:dyDescent="0.2">
      <c r="A87" s="138">
        <v>2</v>
      </c>
      <c r="B87" s="139"/>
      <c r="C87" s="140" t="s">
        <v>173</v>
      </c>
      <c r="D87" s="140" t="s">
        <v>270</v>
      </c>
      <c r="E87" s="141" t="s">
        <v>229</v>
      </c>
      <c r="F87" s="142">
        <v>796805</v>
      </c>
    </row>
    <row r="88" spans="1:6" ht="30" x14ac:dyDescent="0.2">
      <c r="A88" s="138">
        <v>3</v>
      </c>
      <c r="B88" s="139"/>
      <c r="C88" s="140" t="s">
        <v>173</v>
      </c>
      <c r="D88" s="140" t="s">
        <v>277</v>
      </c>
      <c r="E88" s="141" t="s">
        <v>229</v>
      </c>
      <c r="F88" s="142">
        <v>-94665</v>
      </c>
    </row>
    <row r="89" spans="1:6" ht="15.75" thickBot="1" x14ac:dyDescent="0.25">
      <c r="A89" s="138">
        <v>4</v>
      </c>
      <c r="B89" s="139"/>
      <c r="C89" s="140" t="s">
        <v>173</v>
      </c>
      <c r="D89" s="140" t="s">
        <v>272</v>
      </c>
      <c r="E89" s="141" t="s">
        <v>229</v>
      </c>
      <c r="F89" s="142">
        <v>-2000510</v>
      </c>
    </row>
    <row r="90" spans="1:6" ht="16.5" thickBot="1" x14ac:dyDescent="0.3">
      <c r="A90" s="143"/>
      <c r="B90" s="144"/>
      <c r="C90" s="145"/>
      <c r="D90" s="146" t="s">
        <v>266</v>
      </c>
      <c r="E90" s="147" t="s">
        <v>267</v>
      </c>
      <c r="F90" s="148">
        <f>SUM(F86:F89)</f>
        <v>1276138</v>
      </c>
    </row>
    <row r="91" spans="1:6" ht="15.75" x14ac:dyDescent="0.25">
      <c r="A91" s="149"/>
      <c r="B91" s="150"/>
      <c r="C91" s="151"/>
      <c r="D91" s="152"/>
      <c r="E91" s="153"/>
      <c r="F91" s="154"/>
    </row>
    <row r="92" spans="1:6" ht="15.75" x14ac:dyDescent="0.25">
      <c r="A92" s="133" t="s">
        <v>255</v>
      </c>
      <c r="B92" s="134" t="s">
        <v>160</v>
      </c>
      <c r="C92" s="135"/>
      <c r="D92" s="136"/>
      <c r="E92" s="136"/>
      <c r="F92" s="137"/>
    </row>
    <row r="93" spans="1:6" ht="15.75" thickBot="1" x14ac:dyDescent="0.25">
      <c r="A93" s="138"/>
      <c r="B93" s="139"/>
      <c r="C93" s="140" t="s">
        <v>127</v>
      </c>
      <c r="D93" s="140" t="s">
        <v>235</v>
      </c>
      <c r="E93" s="141" t="s">
        <v>127</v>
      </c>
      <c r="F93" s="142">
        <v>0</v>
      </c>
    </row>
    <row r="94" spans="1:6" ht="16.5" thickBot="1" x14ac:dyDescent="0.3">
      <c r="A94" s="143"/>
      <c r="B94" s="144"/>
      <c r="C94" s="145"/>
      <c r="D94" s="146" t="s">
        <v>266</v>
      </c>
      <c r="E94" s="147" t="s">
        <v>267</v>
      </c>
      <c r="F94" s="148">
        <v>0</v>
      </c>
    </row>
    <row r="95" spans="1:6" ht="15.75" x14ac:dyDescent="0.25">
      <c r="A95" s="149"/>
      <c r="B95" s="150"/>
      <c r="C95" s="151"/>
      <c r="D95" s="152"/>
      <c r="E95" s="153"/>
      <c r="F95" s="154"/>
    </row>
    <row r="96" spans="1:6" ht="15.75" x14ac:dyDescent="0.25">
      <c r="A96" s="133" t="s">
        <v>256</v>
      </c>
      <c r="B96" s="134" t="s">
        <v>168</v>
      </c>
      <c r="C96" s="135"/>
      <c r="D96" s="136"/>
      <c r="E96" s="136"/>
      <c r="F96" s="137"/>
    </row>
    <row r="97" spans="1:6" ht="15.75" thickBot="1" x14ac:dyDescent="0.25">
      <c r="A97" s="138"/>
      <c r="B97" s="139"/>
      <c r="C97" s="140" t="s">
        <v>127</v>
      </c>
      <c r="D97" s="140" t="s">
        <v>235</v>
      </c>
      <c r="E97" s="141" t="s">
        <v>127</v>
      </c>
      <c r="F97" s="142">
        <v>0</v>
      </c>
    </row>
    <row r="98" spans="1:6" ht="16.5" thickBot="1" x14ac:dyDescent="0.3">
      <c r="A98" s="143"/>
      <c r="B98" s="144"/>
      <c r="C98" s="145"/>
      <c r="D98" s="146" t="s">
        <v>266</v>
      </c>
      <c r="E98" s="147" t="s">
        <v>267</v>
      </c>
      <c r="F98" s="148">
        <v>0</v>
      </c>
    </row>
    <row r="99" spans="1:6" ht="15.75" x14ac:dyDescent="0.25">
      <c r="A99" s="149"/>
      <c r="B99" s="150"/>
      <c r="C99" s="151"/>
      <c r="D99" s="152"/>
      <c r="E99" s="153"/>
      <c r="F99" s="154"/>
    </row>
    <row r="100" spans="1:6" ht="15.75" x14ac:dyDescent="0.25">
      <c r="A100" s="133" t="s">
        <v>258</v>
      </c>
      <c r="B100" s="134" t="s">
        <v>173</v>
      </c>
      <c r="C100" s="135"/>
      <c r="D100" s="136"/>
      <c r="E100" s="136"/>
      <c r="F100" s="137"/>
    </row>
    <row r="101" spans="1:6" ht="15.75" thickBot="1" x14ac:dyDescent="0.25">
      <c r="A101" s="138"/>
      <c r="B101" s="139"/>
      <c r="C101" s="140" t="s">
        <v>127</v>
      </c>
      <c r="D101" s="140" t="s">
        <v>235</v>
      </c>
      <c r="E101" s="141" t="s">
        <v>127</v>
      </c>
      <c r="F101" s="142">
        <v>0</v>
      </c>
    </row>
    <row r="102" spans="1:6" ht="16.5" thickBot="1" x14ac:dyDescent="0.3">
      <c r="A102" s="143"/>
      <c r="B102" s="144"/>
      <c r="C102" s="145"/>
      <c r="D102" s="146" t="s">
        <v>266</v>
      </c>
      <c r="E102" s="147" t="s">
        <v>267</v>
      </c>
      <c r="F102" s="148">
        <v>0</v>
      </c>
    </row>
    <row r="103" spans="1:6" ht="15.75" x14ac:dyDescent="0.25">
      <c r="A103" s="149"/>
      <c r="B103" s="150"/>
      <c r="C103" s="151"/>
      <c r="D103" s="152"/>
      <c r="E103" s="153"/>
      <c r="F103" s="154"/>
    </row>
    <row r="104" spans="1:6" ht="32.25" thickBot="1" x14ac:dyDescent="0.3">
      <c r="A104" s="155"/>
      <c r="B104" s="156"/>
      <c r="C104" s="156"/>
      <c r="D104" s="157" t="s">
        <v>278</v>
      </c>
      <c r="E104" s="158" t="s">
        <v>267</v>
      </c>
      <c r="F104" s="159">
        <f>+F102+F98+F94+F90+F83+F79+F75+F71+F67+F63+F59+F55+F48+F44+F38+F34+F30+F22+F18+F13+F10</f>
        <v>4022259</v>
      </c>
    </row>
  </sheetData>
  <mergeCells count="6">
    <mergeCell ref="B6:D6"/>
    <mergeCell ref="B1:D1"/>
    <mergeCell ref="A2:F2"/>
    <mergeCell ref="A3:F3"/>
    <mergeCell ref="A4:F4"/>
    <mergeCell ref="A5:F5"/>
  </mergeCells>
  <pageMargins left="0.25" right="0.25" top="0.5" bottom="0.5" header="0.25" footer="0.25"/>
  <pageSetup paperSize="9" scale="40" orientation="landscape" horizontalDpi="1200" verticalDpi="1200" r:id="rId1"/>
  <headerFooter>
    <oddHeader>&amp;LOFFICE OF HEALTH CARE ACCESS&amp;CANNUAL REPORTING&amp;RWILLIAM W. BACKUS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zoomScaleNormal="100" workbookViewId="0">
      <selection activeCell="H51" sqref="H51"/>
    </sheetView>
  </sheetViews>
  <sheetFormatPr defaultRowHeight="15" x14ac:dyDescent="0.2"/>
  <cols>
    <col min="1" max="1" width="5.140625" style="39" customWidth="1"/>
    <col min="2" max="2" width="76.85546875" style="39" bestFit="1" customWidth="1"/>
    <col min="3" max="3" width="12.28515625" style="39" bestFit="1"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179</v>
      </c>
      <c r="B4" s="471"/>
      <c r="C4" s="471"/>
      <c r="D4" s="471"/>
    </row>
    <row r="5" spans="1:5" x14ac:dyDescent="0.2">
      <c r="A5" s="471" t="s">
        <v>279</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280</v>
      </c>
      <c r="C8" s="169"/>
      <c r="D8" s="170"/>
    </row>
    <row r="9" spans="1:5" ht="14.25" customHeight="1" thickBot="1" x14ac:dyDescent="0.25">
      <c r="A9" s="172" t="s">
        <v>5</v>
      </c>
      <c r="B9" s="173" t="s">
        <v>281</v>
      </c>
      <c r="C9" s="174" t="s">
        <v>263</v>
      </c>
      <c r="D9" s="175" t="s">
        <v>224</v>
      </c>
    </row>
    <row r="10" spans="1:5" x14ac:dyDescent="0.2">
      <c r="A10" s="176"/>
      <c r="B10" s="177"/>
      <c r="C10" s="178"/>
      <c r="D10" s="179"/>
    </row>
    <row r="11" spans="1:5" x14ac:dyDescent="0.2">
      <c r="A11" s="180" t="s">
        <v>225</v>
      </c>
      <c r="B11" s="181" t="s">
        <v>10</v>
      </c>
      <c r="C11" s="182"/>
      <c r="D11" s="183"/>
    </row>
    <row r="12" spans="1:5" ht="15.75" thickBot="1" x14ac:dyDescent="0.25">
      <c r="A12" s="184">
        <v>0</v>
      </c>
      <c r="B12" s="185" t="s">
        <v>235</v>
      </c>
      <c r="C12" s="186">
        <v>0</v>
      </c>
      <c r="D12" s="187" t="s">
        <v>127</v>
      </c>
    </row>
    <row r="13" spans="1:5" ht="13.5" customHeight="1" thickBot="1" x14ac:dyDescent="0.25">
      <c r="A13" s="188"/>
      <c r="B13" s="189" t="s">
        <v>282</v>
      </c>
      <c r="C13" s="190">
        <v>0</v>
      </c>
      <c r="D13" s="191" t="s">
        <v>267</v>
      </c>
    </row>
    <row r="14" spans="1:5" ht="14.25" customHeight="1" x14ac:dyDescent="0.2">
      <c r="A14" s="192"/>
      <c r="B14" s="193"/>
      <c r="C14" s="194"/>
      <c r="D14" s="195"/>
    </row>
    <row r="15" spans="1:5" x14ac:dyDescent="0.2">
      <c r="A15" s="180" t="s">
        <v>233</v>
      </c>
      <c r="B15" s="181" t="s">
        <v>37</v>
      </c>
      <c r="C15" s="182"/>
      <c r="D15" s="183"/>
    </row>
    <row r="16" spans="1:5" ht="15.75" thickBot="1" x14ac:dyDescent="0.25">
      <c r="A16" s="184">
        <v>0</v>
      </c>
      <c r="B16" s="185" t="s">
        <v>235</v>
      </c>
      <c r="C16" s="186">
        <v>0</v>
      </c>
      <c r="D16" s="187" t="s">
        <v>127</v>
      </c>
    </row>
    <row r="17" spans="1:4" ht="13.5" customHeight="1" thickBot="1" x14ac:dyDescent="0.25">
      <c r="A17" s="188"/>
      <c r="B17" s="189" t="s">
        <v>282</v>
      </c>
      <c r="C17" s="190">
        <v>0</v>
      </c>
      <c r="D17" s="191" t="s">
        <v>267</v>
      </c>
    </row>
    <row r="18" spans="1:4" ht="14.25" customHeight="1" x14ac:dyDescent="0.2">
      <c r="A18" s="192"/>
      <c r="B18" s="193"/>
      <c r="C18" s="194"/>
      <c r="D18" s="195"/>
    </row>
    <row r="19" spans="1:4" x14ac:dyDescent="0.2">
      <c r="A19" s="180" t="s">
        <v>234</v>
      </c>
      <c r="B19" s="181" t="s">
        <v>44</v>
      </c>
      <c r="C19" s="182"/>
      <c r="D19" s="183"/>
    </row>
    <row r="20" spans="1:4" ht="15.75" thickBot="1" x14ac:dyDescent="0.25">
      <c r="A20" s="184">
        <v>0</v>
      </c>
      <c r="B20" s="185" t="s">
        <v>235</v>
      </c>
      <c r="C20" s="186">
        <v>0</v>
      </c>
      <c r="D20" s="187" t="s">
        <v>127</v>
      </c>
    </row>
    <row r="21" spans="1:4" ht="13.5" customHeight="1" thickBot="1" x14ac:dyDescent="0.25">
      <c r="A21" s="188"/>
      <c r="B21" s="189" t="s">
        <v>282</v>
      </c>
      <c r="C21" s="190">
        <v>0</v>
      </c>
      <c r="D21" s="191" t="s">
        <v>267</v>
      </c>
    </row>
    <row r="22" spans="1:4" ht="14.25" customHeight="1" x14ac:dyDescent="0.2">
      <c r="A22" s="192"/>
      <c r="B22" s="193"/>
      <c r="C22" s="194"/>
      <c r="D22" s="195"/>
    </row>
    <row r="23" spans="1:4" x14ac:dyDescent="0.2">
      <c r="A23" s="180" t="s">
        <v>236</v>
      </c>
      <c r="B23" s="181" t="s">
        <v>52</v>
      </c>
      <c r="C23" s="182"/>
      <c r="D23" s="183"/>
    </row>
    <row r="24" spans="1:4" ht="15.75" thickBot="1" x14ac:dyDescent="0.25">
      <c r="A24" s="184">
        <v>0</v>
      </c>
      <c r="B24" s="185" t="s">
        <v>235</v>
      </c>
      <c r="C24" s="186">
        <v>0</v>
      </c>
      <c r="D24" s="187" t="s">
        <v>127</v>
      </c>
    </row>
    <row r="25" spans="1:4" ht="13.5" customHeight="1" thickBot="1" x14ac:dyDescent="0.25">
      <c r="A25" s="188"/>
      <c r="B25" s="189" t="s">
        <v>282</v>
      </c>
      <c r="C25" s="190">
        <v>0</v>
      </c>
      <c r="D25" s="191" t="s">
        <v>267</v>
      </c>
    </row>
    <row r="26" spans="1:4" ht="14.25" customHeight="1" x14ac:dyDescent="0.2">
      <c r="A26" s="192"/>
      <c r="B26" s="193"/>
      <c r="C26" s="194"/>
      <c r="D26" s="195"/>
    </row>
    <row r="27" spans="1:4" x14ac:dyDescent="0.2">
      <c r="A27" s="180" t="s">
        <v>237</v>
      </c>
      <c r="B27" s="181" t="s">
        <v>60</v>
      </c>
      <c r="C27" s="182"/>
      <c r="D27" s="183"/>
    </row>
    <row r="28" spans="1:4" ht="15.75" thickBot="1" x14ac:dyDescent="0.25">
      <c r="A28" s="184">
        <v>0</v>
      </c>
      <c r="B28" s="185" t="s">
        <v>235</v>
      </c>
      <c r="C28" s="186">
        <v>0</v>
      </c>
      <c r="D28" s="187" t="s">
        <v>127</v>
      </c>
    </row>
    <row r="29" spans="1:4" ht="13.5" customHeight="1" thickBot="1" x14ac:dyDescent="0.25">
      <c r="A29" s="188"/>
      <c r="B29" s="189" t="s">
        <v>282</v>
      </c>
      <c r="C29" s="190">
        <v>0</v>
      </c>
      <c r="D29" s="191" t="s">
        <v>267</v>
      </c>
    </row>
    <row r="30" spans="1:4" ht="14.25" customHeight="1" x14ac:dyDescent="0.2">
      <c r="A30" s="192"/>
      <c r="B30" s="193"/>
      <c r="C30" s="194"/>
      <c r="D30" s="195"/>
    </row>
    <row r="31" spans="1:4" x14ac:dyDescent="0.2">
      <c r="A31" s="180" t="s">
        <v>239</v>
      </c>
      <c r="B31" s="181" t="s">
        <v>73</v>
      </c>
      <c r="C31" s="182"/>
      <c r="D31" s="183"/>
    </row>
    <row r="32" spans="1:4" ht="15.75" thickBot="1" x14ac:dyDescent="0.25">
      <c r="A32" s="184">
        <v>0</v>
      </c>
      <c r="B32" s="185" t="s">
        <v>235</v>
      </c>
      <c r="C32" s="186">
        <v>0</v>
      </c>
      <c r="D32" s="187" t="s">
        <v>127</v>
      </c>
    </row>
    <row r="33" spans="1:4" ht="13.5" customHeight="1" thickBot="1" x14ac:dyDescent="0.25">
      <c r="A33" s="188"/>
      <c r="B33" s="189" t="s">
        <v>282</v>
      </c>
      <c r="C33" s="190">
        <v>0</v>
      </c>
      <c r="D33" s="191" t="s">
        <v>267</v>
      </c>
    </row>
    <row r="34" spans="1:4" ht="14.25" customHeight="1" x14ac:dyDescent="0.2">
      <c r="A34" s="192"/>
      <c r="B34" s="193"/>
      <c r="C34" s="194"/>
      <c r="D34" s="195"/>
    </row>
    <row r="35" spans="1:4" x14ac:dyDescent="0.2">
      <c r="A35" s="180" t="s">
        <v>240</v>
      </c>
      <c r="B35" s="181" t="s">
        <v>81</v>
      </c>
      <c r="C35" s="182"/>
      <c r="D35" s="183"/>
    </row>
    <row r="36" spans="1:4" ht="15.75" thickBot="1" x14ac:dyDescent="0.25">
      <c r="A36" s="184">
        <v>0</v>
      </c>
      <c r="B36" s="185" t="s">
        <v>235</v>
      </c>
      <c r="C36" s="186">
        <v>0</v>
      </c>
      <c r="D36" s="187" t="s">
        <v>127</v>
      </c>
    </row>
    <row r="37" spans="1:4" ht="13.5" customHeight="1" thickBot="1" x14ac:dyDescent="0.25">
      <c r="A37" s="188"/>
      <c r="B37" s="189" t="s">
        <v>282</v>
      </c>
      <c r="C37" s="190">
        <v>0</v>
      </c>
      <c r="D37" s="191" t="s">
        <v>267</v>
      </c>
    </row>
    <row r="38" spans="1:4" ht="14.25" customHeight="1" x14ac:dyDescent="0.2">
      <c r="A38" s="192"/>
      <c r="B38" s="193"/>
      <c r="C38" s="194"/>
      <c r="D38" s="195"/>
    </row>
    <row r="39" spans="1:4" x14ac:dyDescent="0.2">
      <c r="A39" s="180" t="s">
        <v>245</v>
      </c>
      <c r="B39" s="181" t="s">
        <v>90</v>
      </c>
      <c r="C39" s="182"/>
      <c r="D39" s="183"/>
    </row>
    <row r="40" spans="1:4" ht="15.75" thickBot="1" x14ac:dyDescent="0.25">
      <c r="A40" s="184">
        <v>0</v>
      </c>
      <c r="B40" s="185" t="s">
        <v>235</v>
      </c>
      <c r="C40" s="186">
        <v>0</v>
      </c>
      <c r="D40" s="187" t="s">
        <v>127</v>
      </c>
    </row>
    <row r="41" spans="1:4" ht="13.5" customHeight="1" thickBot="1" x14ac:dyDescent="0.25">
      <c r="A41" s="188"/>
      <c r="B41" s="189" t="s">
        <v>282</v>
      </c>
      <c r="C41" s="190">
        <v>0</v>
      </c>
      <c r="D41" s="191" t="s">
        <v>267</v>
      </c>
    </row>
    <row r="42" spans="1:4" ht="14.25" customHeight="1" x14ac:dyDescent="0.2">
      <c r="A42" s="192"/>
      <c r="B42" s="193"/>
      <c r="C42" s="194"/>
      <c r="D42" s="195"/>
    </row>
    <row r="43" spans="1:4" x14ac:dyDescent="0.2">
      <c r="A43" s="180" t="s">
        <v>246</v>
      </c>
      <c r="B43" s="181" t="s">
        <v>96</v>
      </c>
      <c r="C43" s="182"/>
      <c r="D43" s="183"/>
    </row>
    <row r="44" spans="1:4" ht="15.75" thickBot="1" x14ac:dyDescent="0.25">
      <c r="A44" s="184">
        <v>0</v>
      </c>
      <c r="B44" s="185" t="s">
        <v>235</v>
      </c>
      <c r="C44" s="186">
        <v>0</v>
      </c>
      <c r="D44" s="187" t="s">
        <v>127</v>
      </c>
    </row>
    <row r="45" spans="1:4" ht="13.5" customHeight="1" thickBot="1" x14ac:dyDescent="0.25">
      <c r="A45" s="188"/>
      <c r="B45" s="189" t="s">
        <v>282</v>
      </c>
      <c r="C45" s="190">
        <v>0</v>
      </c>
      <c r="D45" s="191" t="s">
        <v>267</v>
      </c>
    </row>
    <row r="46" spans="1:4" ht="14.25" customHeight="1" x14ac:dyDescent="0.2">
      <c r="A46" s="192"/>
      <c r="B46" s="193"/>
      <c r="C46" s="194"/>
      <c r="D46" s="195"/>
    </row>
    <row r="47" spans="1:4" x14ac:dyDescent="0.2">
      <c r="A47" s="180" t="s">
        <v>247</v>
      </c>
      <c r="B47" s="181" t="s">
        <v>103</v>
      </c>
      <c r="C47" s="182"/>
      <c r="D47" s="183"/>
    </row>
    <row r="48" spans="1:4" ht="15.75" thickBot="1" x14ac:dyDescent="0.25">
      <c r="A48" s="184">
        <v>0</v>
      </c>
      <c r="B48" s="185" t="s">
        <v>235</v>
      </c>
      <c r="C48" s="186">
        <v>0</v>
      </c>
      <c r="D48" s="187" t="s">
        <v>127</v>
      </c>
    </row>
    <row r="49" spans="1:4" ht="13.5" customHeight="1" thickBot="1" x14ac:dyDescent="0.25">
      <c r="A49" s="188"/>
      <c r="B49" s="189" t="s">
        <v>282</v>
      </c>
      <c r="C49" s="190">
        <v>0</v>
      </c>
      <c r="D49" s="191" t="s">
        <v>267</v>
      </c>
    </row>
    <row r="50" spans="1:4" ht="14.25" customHeight="1" x14ac:dyDescent="0.2">
      <c r="A50" s="192"/>
      <c r="B50" s="193"/>
      <c r="C50" s="194"/>
      <c r="D50" s="195"/>
    </row>
    <row r="51" spans="1:4" x14ac:dyDescent="0.2">
      <c r="A51" s="180" t="s">
        <v>248</v>
      </c>
      <c r="B51" s="181" t="s">
        <v>109</v>
      </c>
      <c r="C51" s="182"/>
      <c r="D51" s="183"/>
    </row>
    <row r="52" spans="1:4" ht="15.75" thickBot="1" x14ac:dyDescent="0.25">
      <c r="A52" s="184">
        <v>0</v>
      </c>
      <c r="B52" s="185" t="s">
        <v>235</v>
      </c>
      <c r="C52" s="186">
        <v>0</v>
      </c>
      <c r="D52" s="187" t="s">
        <v>127</v>
      </c>
    </row>
    <row r="53" spans="1:4" ht="13.5" customHeight="1" thickBot="1" x14ac:dyDescent="0.25">
      <c r="A53" s="188"/>
      <c r="B53" s="189" t="s">
        <v>282</v>
      </c>
      <c r="C53" s="190">
        <v>0</v>
      </c>
      <c r="D53" s="191" t="s">
        <v>267</v>
      </c>
    </row>
    <row r="54" spans="1:4" ht="14.25" customHeight="1" x14ac:dyDescent="0.2">
      <c r="A54" s="192"/>
      <c r="B54" s="193"/>
      <c r="C54" s="194"/>
      <c r="D54" s="195"/>
    </row>
    <row r="55" spans="1:4" x14ac:dyDescent="0.2">
      <c r="A55" s="180" t="s">
        <v>249</v>
      </c>
      <c r="B55" s="181" t="s">
        <v>114</v>
      </c>
      <c r="C55" s="182"/>
      <c r="D55" s="183"/>
    </row>
    <row r="56" spans="1:4" ht="15.75" thickBot="1" x14ac:dyDescent="0.25">
      <c r="A56" s="184">
        <v>0</v>
      </c>
      <c r="B56" s="185" t="s">
        <v>235</v>
      </c>
      <c r="C56" s="186">
        <v>0</v>
      </c>
      <c r="D56" s="187" t="s">
        <v>127</v>
      </c>
    </row>
    <row r="57" spans="1:4" ht="13.5" customHeight="1" thickBot="1" x14ac:dyDescent="0.25">
      <c r="A57" s="188"/>
      <c r="B57" s="189" t="s">
        <v>282</v>
      </c>
      <c r="C57" s="190">
        <v>0</v>
      </c>
      <c r="D57" s="191" t="s">
        <v>267</v>
      </c>
    </row>
    <row r="58" spans="1:4" ht="14.25" customHeight="1" x14ac:dyDescent="0.2">
      <c r="A58" s="192"/>
      <c r="B58" s="193"/>
      <c r="C58" s="194"/>
      <c r="D58" s="195"/>
    </row>
    <row r="59" spans="1:4" x14ac:dyDescent="0.2">
      <c r="A59" s="180" t="s">
        <v>250</v>
      </c>
      <c r="B59" s="181" t="s">
        <v>122</v>
      </c>
      <c r="C59" s="182"/>
      <c r="D59" s="183"/>
    </row>
    <row r="60" spans="1:4" ht="15.75" thickBot="1" x14ac:dyDescent="0.25">
      <c r="A60" s="184">
        <v>0</v>
      </c>
      <c r="B60" s="185" t="s">
        <v>235</v>
      </c>
      <c r="C60" s="186">
        <v>0</v>
      </c>
      <c r="D60" s="187" t="s">
        <v>127</v>
      </c>
    </row>
    <row r="61" spans="1:4" ht="13.5" customHeight="1" thickBot="1" x14ac:dyDescent="0.25">
      <c r="A61" s="188"/>
      <c r="B61" s="189" t="s">
        <v>282</v>
      </c>
      <c r="C61" s="190">
        <v>0</v>
      </c>
      <c r="D61" s="191" t="s">
        <v>267</v>
      </c>
    </row>
    <row r="62" spans="1:4" ht="14.25" customHeight="1" x14ac:dyDescent="0.2">
      <c r="A62" s="192"/>
      <c r="B62" s="193"/>
      <c r="C62" s="194"/>
      <c r="D62" s="195"/>
    </row>
    <row r="63" spans="1:4" x14ac:dyDescent="0.2">
      <c r="A63" s="180" t="s">
        <v>251</v>
      </c>
      <c r="B63" s="181" t="s">
        <v>129</v>
      </c>
      <c r="C63" s="182"/>
      <c r="D63" s="183"/>
    </row>
    <row r="64" spans="1:4" ht="15.75" thickBot="1" x14ac:dyDescent="0.25">
      <c r="A64" s="184">
        <v>0</v>
      </c>
      <c r="B64" s="185" t="s">
        <v>235</v>
      </c>
      <c r="C64" s="186">
        <v>0</v>
      </c>
      <c r="D64" s="187" t="s">
        <v>127</v>
      </c>
    </row>
    <row r="65" spans="1:4" ht="13.5" customHeight="1" thickBot="1" x14ac:dyDescent="0.25">
      <c r="A65" s="188"/>
      <c r="B65" s="189" t="s">
        <v>282</v>
      </c>
      <c r="C65" s="190">
        <v>0</v>
      </c>
      <c r="D65" s="191" t="s">
        <v>267</v>
      </c>
    </row>
    <row r="66" spans="1:4" ht="14.25" customHeight="1" x14ac:dyDescent="0.2">
      <c r="A66" s="192"/>
      <c r="B66" s="193"/>
      <c r="C66" s="194"/>
      <c r="D66" s="195"/>
    </row>
    <row r="67" spans="1:4" x14ac:dyDescent="0.2">
      <c r="A67" s="180" t="s">
        <v>252</v>
      </c>
      <c r="B67" s="181" t="s">
        <v>140</v>
      </c>
      <c r="C67" s="182"/>
      <c r="D67" s="183"/>
    </row>
    <row r="68" spans="1:4" ht="15.75" thickBot="1" x14ac:dyDescent="0.25">
      <c r="A68" s="184">
        <v>0</v>
      </c>
      <c r="B68" s="185" t="s">
        <v>235</v>
      </c>
      <c r="C68" s="186">
        <v>0</v>
      </c>
      <c r="D68" s="187" t="s">
        <v>127</v>
      </c>
    </row>
    <row r="69" spans="1:4" ht="13.5" customHeight="1" thickBot="1" x14ac:dyDescent="0.25">
      <c r="A69" s="188"/>
      <c r="B69" s="189" t="s">
        <v>282</v>
      </c>
      <c r="C69" s="190">
        <v>0</v>
      </c>
      <c r="D69" s="191" t="s">
        <v>267</v>
      </c>
    </row>
    <row r="70" spans="1:4" ht="14.25" customHeight="1" x14ac:dyDescent="0.2">
      <c r="A70" s="192"/>
      <c r="B70" s="193"/>
      <c r="C70" s="194"/>
      <c r="D70" s="195"/>
    </row>
    <row r="71" spans="1:4" x14ac:dyDescent="0.2">
      <c r="A71" s="180" t="s">
        <v>253</v>
      </c>
      <c r="B71" s="181" t="s">
        <v>147</v>
      </c>
      <c r="C71" s="182"/>
      <c r="D71" s="183"/>
    </row>
    <row r="72" spans="1:4" ht="15.75" thickBot="1" x14ac:dyDescent="0.25">
      <c r="A72" s="184">
        <v>0</v>
      </c>
      <c r="B72" s="185" t="s">
        <v>235</v>
      </c>
      <c r="C72" s="186">
        <v>0</v>
      </c>
      <c r="D72" s="187" t="s">
        <v>127</v>
      </c>
    </row>
    <row r="73" spans="1:4" ht="13.5" customHeight="1" thickBot="1" x14ac:dyDescent="0.25">
      <c r="A73" s="188"/>
      <c r="B73" s="189" t="s">
        <v>282</v>
      </c>
      <c r="C73" s="190">
        <v>0</v>
      </c>
      <c r="D73" s="191" t="s">
        <v>267</v>
      </c>
    </row>
    <row r="74" spans="1:4" ht="14.25" customHeight="1" x14ac:dyDescent="0.2">
      <c r="A74" s="192"/>
      <c r="B74" s="193"/>
      <c r="C74" s="194"/>
      <c r="D74" s="195"/>
    </row>
    <row r="75" spans="1:4" ht="25.5" x14ac:dyDescent="0.2">
      <c r="A75" s="180" t="s">
        <v>254</v>
      </c>
      <c r="B75" s="181" t="s">
        <v>155</v>
      </c>
      <c r="C75" s="182"/>
      <c r="D75" s="183"/>
    </row>
    <row r="76" spans="1:4" ht="15.75" thickBot="1" x14ac:dyDescent="0.25">
      <c r="A76" s="184">
        <v>0</v>
      </c>
      <c r="B76" s="185" t="s">
        <v>235</v>
      </c>
      <c r="C76" s="186">
        <v>0</v>
      </c>
      <c r="D76" s="187" t="s">
        <v>127</v>
      </c>
    </row>
    <row r="77" spans="1:4" ht="13.5" customHeight="1" thickBot="1" x14ac:dyDescent="0.25">
      <c r="A77" s="188"/>
      <c r="B77" s="189" t="s">
        <v>282</v>
      </c>
      <c r="C77" s="190">
        <v>0</v>
      </c>
      <c r="D77" s="191" t="s">
        <v>267</v>
      </c>
    </row>
    <row r="78" spans="1:4" ht="14.25" customHeight="1" x14ac:dyDescent="0.2">
      <c r="A78" s="192"/>
      <c r="B78" s="193"/>
      <c r="C78" s="194"/>
      <c r="D78" s="195"/>
    </row>
    <row r="79" spans="1:4" x14ac:dyDescent="0.2">
      <c r="A79" s="180" t="s">
        <v>255</v>
      </c>
      <c r="B79" s="181" t="s">
        <v>160</v>
      </c>
      <c r="C79" s="182"/>
      <c r="D79" s="183"/>
    </row>
    <row r="80" spans="1:4" ht="15.75" thickBot="1" x14ac:dyDescent="0.25">
      <c r="A80" s="184">
        <v>0</v>
      </c>
      <c r="B80" s="185" t="s">
        <v>235</v>
      </c>
      <c r="C80" s="186">
        <v>0</v>
      </c>
      <c r="D80" s="187" t="s">
        <v>127</v>
      </c>
    </row>
    <row r="81" spans="1:4" ht="13.5" customHeight="1" thickBot="1" x14ac:dyDescent="0.25">
      <c r="A81" s="188"/>
      <c r="B81" s="189" t="s">
        <v>282</v>
      </c>
      <c r="C81" s="190">
        <v>0</v>
      </c>
      <c r="D81" s="191" t="s">
        <v>267</v>
      </c>
    </row>
    <row r="82" spans="1:4" ht="14.25" customHeight="1" x14ac:dyDescent="0.2">
      <c r="A82" s="192"/>
      <c r="B82" s="193"/>
      <c r="C82" s="194"/>
      <c r="D82" s="195"/>
    </row>
    <row r="83" spans="1:4" x14ac:dyDescent="0.2">
      <c r="A83" s="180" t="s">
        <v>256</v>
      </c>
      <c r="B83" s="181" t="s">
        <v>168</v>
      </c>
      <c r="C83" s="182"/>
      <c r="D83" s="183"/>
    </row>
    <row r="84" spans="1:4" ht="15.75" thickBot="1" x14ac:dyDescent="0.25">
      <c r="A84" s="184">
        <v>0</v>
      </c>
      <c r="B84" s="185" t="s">
        <v>235</v>
      </c>
      <c r="C84" s="186">
        <v>0</v>
      </c>
      <c r="D84" s="187" t="s">
        <v>127</v>
      </c>
    </row>
    <row r="85" spans="1:4" ht="13.5" customHeight="1" thickBot="1" x14ac:dyDescent="0.25">
      <c r="A85" s="188"/>
      <c r="B85" s="189" t="s">
        <v>282</v>
      </c>
      <c r="C85" s="190">
        <v>0</v>
      </c>
      <c r="D85" s="191" t="s">
        <v>267</v>
      </c>
    </row>
    <row r="86" spans="1:4" ht="14.25" customHeight="1" x14ac:dyDescent="0.2">
      <c r="A86" s="192"/>
      <c r="B86" s="193"/>
      <c r="C86" s="194"/>
      <c r="D86" s="195"/>
    </row>
    <row r="87" spans="1:4" x14ac:dyDescent="0.2">
      <c r="A87" s="180" t="s">
        <v>258</v>
      </c>
      <c r="B87" s="181" t="s">
        <v>173</v>
      </c>
      <c r="C87" s="182"/>
      <c r="D87" s="183"/>
    </row>
    <row r="88" spans="1:4" ht="15.75" thickBot="1" x14ac:dyDescent="0.25">
      <c r="A88" s="184">
        <v>0</v>
      </c>
      <c r="B88" s="185" t="s">
        <v>235</v>
      </c>
      <c r="C88" s="186">
        <v>0</v>
      </c>
      <c r="D88" s="187" t="s">
        <v>127</v>
      </c>
    </row>
    <row r="89" spans="1:4" ht="13.5" customHeight="1" thickBot="1" x14ac:dyDescent="0.25">
      <c r="A89" s="188"/>
      <c r="B89" s="189" t="s">
        <v>282</v>
      </c>
      <c r="C89" s="190">
        <v>0</v>
      </c>
      <c r="D89" s="191" t="s">
        <v>267</v>
      </c>
    </row>
    <row r="90" spans="1:4" ht="14.25" customHeight="1" x14ac:dyDescent="0.2">
      <c r="A90" s="192"/>
      <c r="B90" s="193"/>
      <c r="C90" s="194"/>
      <c r="D90" s="195"/>
    </row>
    <row r="91" spans="1:4" ht="13.5" customHeight="1" thickBot="1" x14ac:dyDescent="0.25">
      <c r="B91" s="196" t="s">
        <v>283</v>
      </c>
      <c r="C91" s="197">
        <f>+C89+C85+C81+C77+C73+C69+C65+C61+C57+C53+C49+C45+C41+C37+C33+C29+C25+C21+C17+C13</f>
        <v>0</v>
      </c>
      <c r="D91" s="198" t="s">
        <v>267</v>
      </c>
    </row>
  </sheetData>
  <mergeCells count="4">
    <mergeCell ref="A2:D2"/>
    <mergeCell ref="A3:D3"/>
    <mergeCell ref="A4:D4"/>
    <mergeCell ref="A5:D5"/>
  </mergeCells>
  <pageMargins left="0.25" right="0.25" top="0.5" bottom="0.5" header="0.25" footer="0.25"/>
  <pageSetup paperSize="9" scale="68" orientation="portrait" horizontalDpi="1200" verticalDpi="1200" r:id="rId1"/>
  <headerFooter>
    <oddHeader>&amp;LOFFICE OF HEALTH CARE ACCESS&amp;CANNUAL REPORTING&amp;RWILLIAM W. BACKUS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zoomScaleNormal="100" workbookViewId="0">
      <selection activeCell="H51" sqref="H51"/>
    </sheetView>
  </sheetViews>
  <sheetFormatPr defaultRowHeight="12.75" x14ac:dyDescent="0.2"/>
  <cols>
    <col min="1" max="1" width="8.5703125" style="199" customWidth="1"/>
    <col min="2" max="2" width="76.85546875" style="199" bestFit="1" customWidth="1"/>
    <col min="3" max="3" width="12.28515625" style="199" bestFit="1" customWidth="1"/>
    <col min="4"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179</v>
      </c>
      <c r="B4" s="471"/>
      <c r="C4" s="471"/>
      <c r="D4" s="471"/>
    </row>
    <row r="5" spans="1:4" x14ac:dyDescent="0.2">
      <c r="A5" s="471" t="s">
        <v>284</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280</v>
      </c>
      <c r="C8" s="204"/>
      <c r="D8" s="205"/>
    </row>
    <row r="9" spans="1:4" ht="14.25" customHeight="1" thickBot="1" x14ac:dyDescent="0.25">
      <c r="A9" s="206" t="s">
        <v>5</v>
      </c>
      <c r="B9" s="207" t="s">
        <v>285</v>
      </c>
      <c r="C9" s="208" t="s">
        <v>263</v>
      </c>
      <c r="D9" s="209" t="s">
        <v>286</v>
      </c>
    </row>
    <row r="10" spans="1:4" x14ac:dyDescent="0.2">
      <c r="A10" s="176"/>
      <c r="B10" s="179"/>
      <c r="C10" s="179"/>
      <c r="D10" s="178"/>
    </row>
    <row r="11" spans="1:4" x14ac:dyDescent="0.2">
      <c r="A11" s="210" t="s">
        <v>225</v>
      </c>
      <c r="B11" s="181" t="s">
        <v>10</v>
      </c>
      <c r="C11" s="179"/>
      <c r="D11" s="211"/>
    </row>
    <row r="12" spans="1:4" ht="13.5" thickBot="1" x14ac:dyDescent="0.25">
      <c r="A12" s="212">
        <v>0</v>
      </c>
      <c r="B12" s="213" t="s">
        <v>235</v>
      </c>
      <c r="C12" s="214">
        <v>0</v>
      </c>
      <c r="D12" s="215" t="s">
        <v>287</v>
      </c>
    </row>
    <row r="13" spans="1:4" ht="13.5" customHeight="1" thickBot="1" x14ac:dyDescent="0.25">
      <c r="A13" s="216"/>
      <c r="B13" s="217" t="s">
        <v>196</v>
      </c>
      <c r="C13" s="218">
        <v>0</v>
      </c>
      <c r="D13" s="219"/>
    </row>
    <row r="14" spans="1:4" ht="14.25" customHeight="1" x14ac:dyDescent="0.2">
      <c r="A14" s="220"/>
      <c r="B14" s="221"/>
      <c r="C14" s="222"/>
      <c r="D14" s="223"/>
    </row>
    <row r="15" spans="1:4" x14ac:dyDescent="0.2">
      <c r="A15" s="210" t="s">
        <v>233</v>
      </c>
      <c r="B15" s="181" t="s">
        <v>37</v>
      </c>
      <c r="C15" s="179"/>
      <c r="D15" s="211"/>
    </row>
    <row r="16" spans="1:4" ht="13.5" thickBot="1" x14ac:dyDescent="0.25">
      <c r="A16" s="212">
        <v>0</v>
      </c>
      <c r="B16" s="213" t="s">
        <v>235</v>
      </c>
      <c r="C16" s="214">
        <v>0</v>
      </c>
      <c r="D16" s="215" t="s">
        <v>287</v>
      </c>
    </row>
    <row r="17" spans="1:4" ht="13.5" customHeight="1" thickBot="1" x14ac:dyDescent="0.25">
      <c r="A17" s="216"/>
      <c r="B17" s="217" t="s">
        <v>196</v>
      </c>
      <c r="C17" s="218">
        <v>0</v>
      </c>
      <c r="D17" s="219"/>
    </row>
    <row r="18" spans="1:4" ht="14.25" customHeight="1" x14ac:dyDescent="0.2">
      <c r="A18" s="220"/>
      <c r="B18" s="221"/>
      <c r="C18" s="222"/>
      <c r="D18" s="223"/>
    </row>
    <row r="19" spans="1:4" x14ac:dyDescent="0.2">
      <c r="A19" s="210" t="s">
        <v>234</v>
      </c>
      <c r="B19" s="181" t="s">
        <v>44</v>
      </c>
      <c r="C19" s="179"/>
      <c r="D19" s="211"/>
    </row>
    <row r="20" spans="1:4" ht="13.5" thickBot="1" x14ac:dyDescent="0.25">
      <c r="A20" s="212">
        <v>0</v>
      </c>
      <c r="B20" s="213" t="s">
        <v>235</v>
      </c>
      <c r="C20" s="214">
        <v>0</v>
      </c>
      <c r="D20" s="215" t="s">
        <v>287</v>
      </c>
    </row>
    <row r="21" spans="1:4" ht="13.5" customHeight="1" thickBot="1" x14ac:dyDescent="0.25">
      <c r="A21" s="216"/>
      <c r="B21" s="217" t="s">
        <v>196</v>
      </c>
      <c r="C21" s="218">
        <v>0</v>
      </c>
      <c r="D21" s="219"/>
    </row>
    <row r="22" spans="1:4" ht="14.25" customHeight="1" x14ac:dyDescent="0.2">
      <c r="A22" s="220"/>
      <c r="B22" s="221"/>
      <c r="C22" s="222"/>
      <c r="D22" s="223"/>
    </row>
    <row r="23" spans="1:4" x14ac:dyDescent="0.2">
      <c r="A23" s="210" t="s">
        <v>236</v>
      </c>
      <c r="B23" s="181" t="s">
        <v>52</v>
      </c>
      <c r="C23" s="179"/>
      <c r="D23" s="211"/>
    </row>
    <row r="24" spans="1:4" ht="13.5" thickBot="1" x14ac:dyDescent="0.25">
      <c r="A24" s="212">
        <v>0</v>
      </c>
      <c r="B24" s="213" t="s">
        <v>235</v>
      </c>
      <c r="C24" s="214">
        <v>0</v>
      </c>
      <c r="D24" s="215" t="s">
        <v>287</v>
      </c>
    </row>
    <row r="25" spans="1:4" ht="13.5" customHeight="1" thickBot="1" x14ac:dyDescent="0.25">
      <c r="A25" s="216"/>
      <c r="B25" s="217" t="s">
        <v>196</v>
      </c>
      <c r="C25" s="218">
        <v>0</v>
      </c>
      <c r="D25" s="219"/>
    </row>
    <row r="26" spans="1:4" ht="14.25" customHeight="1" x14ac:dyDescent="0.2">
      <c r="A26" s="220"/>
      <c r="B26" s="221"/>
      <c r="C26" s="222"/>
      <c r="D26" s="223"/>
    </row>
    <row r="27" spans="1:4" x14ac:dyDescent="0.2">
      <c r="A27" s="210" t="s">
        <v>237</v>
      </c>
      <c r="B27" s="181" t="s">
        <v>60</v>
      </c>
      <c r="C27" s="179"/>
      <c r="D27" s="211"/>
    </row>
    <row r="28" spans="1:4" ht="13.5" thickBot="1" x14ac:dyDescent="0.25">
      <c r="A28" s="212">
        <v>0</v>
      </c>
      <c r="B28" s="213" t="s">
        <v>235</v>
      </c>
      <c r="C28" s="214">
        <v>0</v>
      </c>
      <c r="D28" s="215" t="s">
        <v>287</v>
      </c>
    </row>
    <row r="29" spans="1:4" ht="13.5" customHeight="1" thickBot="1" x14ac:dyDescent="0.25">
      <c r="A29" s="216"/>
      <c r="B29" s="217" t="s">
        <v>196</v>
      </c>
      <c r="C29" s="218">
        <v>0</v>
      </c>
      <c r="D29" s="219"/>
    </row>
    <row r="30" spans="1:4" ht="14.25" customHeight="1" x14ac:dyDescent="0.2">
      <c r="A30" s="220"/>
      <c r="B30" s="221"/>
      <c r="C30" s="222"/>
      <c r="D30" s="223"/>
    </row>
    <row r="31" spans="1:4" x14ac:dyDescent="0.2">
      <c r="A31" s="210" t="s">
        <v>239</v>
      </c>
      <c r="B31" s="181" t="s">
        <v>73</v>
      </c>
      <c r="C31" s="179"/>
      <c r="D31" s="211"/>
    </row>
    <row r="32" spans="1:4" ht="13.5" thickBot="1" x14ac:dyDescent="0.25">
      <c r="A32" s="212">
        <v>0</v>
      </c>
      <c r="B32" s="213" t="s">
        <v>235</v>
      </c>
      <c r="C32" s="214">
        <v>0</v>
      </c>
      <c r="D32" s="215" t="s">
        <v>287</v>
      </c>
    </row>
    <row r="33" spans="1:4" ht="13.5" customHeight="1" thickBot="1" x14ac:dyDescent="0.25">
      <c r="A33" s="216"/>
      <c r="B33" s="217" t="s">
        <v>196</v>
      </c>
      <c r="C33" s="218">
        <v>0</v>
      </c>
      <c r="D33" s="219"/>
    </row>
    <row r="34" spans="1:4" ht="14.25" customHeight="1" x14ac:dyDescent="0.2">
      <c r="A34" s="220"/>
      <c r="B34" s="221"/>
      <c r="C34" s="222"/>
      <c r="D34" s="223"/>
    </row>
    <row r="35" spans="1:4" x14ac:dyDescent="0.2">
      <c r="A35" s="210" t="s">
        <v>240</v>
      </c>
      <c r="B35" s="181" t="s">
        <v>81</v>
      </c>
      <c r="C35" s="179"/>
      <c r="D35" s="211"/>
    </row>
    <row r="36" spans="1:4" ht="13.5" thickBot="1" x14ac:dyDescent="0.25">
      <c r="A36" s="212">
        <v>0</v>
      </c>
      <c r="B36" s="213" t="s">
        <v>235</v>
      </c>
      <c r="C36" s="214">
        <v>0</v>
      </c>
      <c r="D36" s="215" t="s">
        <v>287</v>
      </c>
    </row>
    <row r="37" spans="1:4" ht="13.5" customHeight="1" thickBot="1" x14ac:dyDescent="0.25">
      <c r="A37" s="216"/>
      <c r="B37" s="217" t="s">
        <v>196</v>
      </c>
      <c r="C37" s="218">
        <v>0</v>
      </c>
      <c r="D37" s="219"/>
    </row>
    <row r="38" spans="1:4" ht="14.25" customHeight="1" x14ac:dyDescent="0.2">
      <c r="A38" s="220"/>
      <c r="B38" s="221"/>
      <c r="C38" s="222"/>
      <c r="D38" s="223"/>
    </row>
    <row r="39" spans="1:4" x14ac:dyDescent="0.2">
      <c r="A39" s="210" t="s">
        <v>245</v>
      </c>
      <c r="B39" s="181" t="s">
        <v>90</v>
      </c>
      <c r="C39" s="179"/>
      <c r="D39" s="211"/>
    </row>
    <row r="40" spans="1:4" ht="13.5" thickBot="1" x14ac:dyDescent="0.25">
      <c r="A40" s="212">
        <v>0</v>
      </c>
      <c r="B40" s="213" t="s">
        <v>235</v>
      </c>
      <c r="C40" s="214">
        <v>0</v>
      </c>
      <c r="D40" s="215" t="s">
        <v>287</v>
      </c>
    </row>
    <row r="41" spans="1:4" ht="13.5" customHeight="1" thickBot="1" x14ac:dyDescent="0.25">
      <c r="A41" s="216"/>
      <c r="B41" s="217" t="s">
        <v>196</v>
      </c>
      <c r="C41" s="218">
        <v>0</v>
      </c>
      <c r="D41" s="219"/>
    </row>
    <row r="42" spans="1:4" ht="14.25" customHeight="1" x14ac:dyDescent="0.2">
      <c r="A42" s="220"/>
      <c r="B42" s="221"/>
      <c r="C42" s="222"/>
      <c r="D42" s="223"/>
    </row>
    <row r="43" spans="1:4" x14ac:dyDescent="0.2">
      <c r="A43" s="210" t="s">
        <v>246</v>
      </c>
      <c r="B43" s="181" t="s">
        <v>96</v>
      </c>
      <c r="C43" s="179"/>
      <c r="D43" s="211"/>
    </row>
    <row r="44" spans="1:4" ht="13.5" thickBot="1" x14ac:dyDescent="0.25">
      <c r="A44" s="212">
        <v>0</v>
      </c>
      <c r="B44" s="213" t="s">
        <v>235</v>
      </c>
      <c r="C44" s="214">
        <v>0</v>
      </c>
      <c r="D44" s="215" t="s">
        <v>287</v>
      </c>
    </row>
    <row r="45" spans="1:4" ht="13.5" customHeight="1" thickBot="1" x14ac:dyDescent="0.25">
      <c r="A45" s="216"/>
      <c r="B45" s="217" t="s">
        <v>196</v>
      </c>
      <c r="C45" s="218">
        <v>0</v>
      </c>
      <c r="D45" s="219"/>
    </row>
    <row r="46" spans="1:4" ht="14.25" customHeight="1" x14ac:dyDescent="0.2">
      <c r="A46" s="220"/>
      <c r="B46" s="221"/>
      <c r="C46" s="222"/>
      <c r="D46" s="223"/>
    </row>
    <row r="47" spans="1:4" x14ac:dyDescent="0.2">
      <c r="A47" s="210" t="s">
        <v>247</v>
      </c>
      <c r="B47" s="181" t="s">
        <v>103</v>
      </c>
      <c r="C47" s="179"/>
      <c r="D47" s="211"/>
    </row>
    <row r="48" spans="1:4" ht="13.5" thickBot="1" x14ac:dyDescent="0.25">
      <c r="A48" s="212">
        <v>0</v>
      </c>
      <c r="B48" s="213" t="s">
        <v>235</v>
      </c>
      <c r="C48" s="214">
        <v>0</v>
      </c>
      <c r="D48" s="215" t="s">
        <v>287</v>
      </c>
    </row>
    <row r="49" spans="1:4" ht="13.5" customHeight="1" thickBot="1" x14ac:dyDescent="0.25">
      <c r="A49" s="216"/>
      <c r="B49" s="217" t="s">
        <v>196</v>
      </c>
      <c r="C49" s="218">
        <v>0</v>
      </c>
      <c r="D49" s="219"/>
    </row>
    <row r="50" spans="1:4" ht="14.25" customHeight="1" x14ac:dyDescent="0.2">
      <c r="A50" s="220"/>
      <c r="B50" s="221"/>
      <c r="C50" s="222"/>
      <c r="D50" s="223"/>
    </row>
    <row r="51" spans="1:4" x14ac:dyDescent="0.2">
      <c r="A51" s="210" t="s">
        <v>248</v>
      </c>
      <c r="B51" s="181" t="s">
        <v>109</v>
      </c>
      <c r="C51" s="179"/>
      <c r="D51" s="211"/>
    </row>
    <row r="52" spans="1:4" ht="13.5" thickBot="1" x14ac:dyDescent="0.25">
      <c r="A52" s="212">
        <v>0</v>
      </c>
      <c r="B52" s="213" t="s">
        <v>235</v>
      </c>
      <c r="C52" s="214">
        <v>0</v>
      </c>
      <c r="D52" s="215" t="s">
        <v>287</v>
      </c>
    </row>
    <row r="53" spans="1:4" ht="13.5" customHeight="1" thickBot="1" x14ac:dyDescent="0.25">
      <c r="A53" s="216"/>
      <c r="B53" s="217" t="s">
        <v>196</v>
      </c>
      <c r="C53" s="218">
        <v>0</v>
      </c>
      <c r="D53" s="219"/>
    </row>
    <row r="54" spans="1:4" ht="14.25" customHeight="1" x14ac:dyDescent="0.2">
      <c r="A54" s="220"/>
      <c r="B54" s="221"/>
      <c r="C54" s="222"/>
      <c r="D54" s="223"/>
    </row>
    <row r="55" spans="1:4" x14ac:dyDescent="0.2">
      <c r="A55" s="210" t="s">
        <v>249</v>
      </c>
      <c r="B55" s="181" t="s">
        <v>114</v>
      </c>
      <c r="C55" s="179"/>
      <c r="D55" s="211"/>
    </row>
    <row r="56" spans="1:4" ht="13.5" thickBot="1" x14ac:dyDescent="0.25">
      <c r="A56" s="212">
        <v>0</v>
      </c>
      <c r="B56" s="213" t="s">
        <v>235</v>
      </c>
      <c r="C56" s="214">
        <v>0</v>
      </c>
      <c r="D56" s="215" t="s">
        <v>287</v>
      </c>
    </row>
    <row r="57" spans="1:4" ht="13.5" customHeight="1" thickBot="1" x14ac:dyDescent="0.25">
      <c r="A57" s="216"/>
      <c r="B57" s="217" t="s">
        <v>196</v>
      </c>
      <c r="C57" s="218">
        <v>0</v>
      </c>
      <c r="D57" s="219"/>
    </row>
    <row r="58" spans="1:4" ht="14.25" customHeight="1" x14ac:dyDescent="0.2">
      <c r="A58" s="220"/>
      <c r="B58" s="221"/>
      <c r="C58" s="222"/>
      <c r="D58" s="223"/>
    </row>
    <row r="59" spans="1:4" x14ac:dyDescent="0.2">
      <c r="A59" s="210" t="s">
        <v>250</v>
      </c>
      <c r="B59" s="181" t="s">
        <v>122</v>
      </c>
      <c r="C59" s="179"/>
      <c r="D59" s="211"/>
    </row>
    <row r="60" spans="1:4" ht="13.5" thickBot="1" x14ac:dyDescent="0.25">
      <c r="A60" s="212">
        <v>0</v>
      </c>
      <c r="B60" s="213" t="s">
        <v>235</v>
      </c>
      <c r="C60" s="214">
        <v>0</v>
      </c>
      <c r="D60" s="215" t="s">
        <v>287</v>
      </c>
    </row>
    <row r="61" spans="1:4" ht="13.5" customHeight="1" thickBot="1" x14ac:dyDescent="0.25">
      <c r="A61" s="216"/>
      <c r="B61" s="217" t="s">
        <v>196</v>
      </c>
      <c r="C61" s="218">
        <v>0</v>
      </c>
      <c r="D61" s="219"/>
    </row>
    <row r="62" spans="1:4" ht="14.25" customHeight="1" x14ac:dyDescent="0.2">
      <c r="A62" s="220"/>
      <c r="B62" s="221"/>
      <c r="C62" s="222"/>
      <c r="D62" s="223"/>
    </row>
    <row r="63" spans="1:4" x14ac:dyDescent="0.2">
      <c r="A63" s="210" t="s">
        <v>251</v>
      </c>
      <c r="B63" s="181" t="s">
        <v>129</v>
      </c>
      <c r="C63" s="179"/>
      <c r="D63" s="211"/>
    </row>
    <row r="64" spans="1:4" ht="13.5" thickBot="1" x14ac:dyDescent="0.25">
      <c r="A64" s="212">
        <v>0</v>
      </c>
      <c r="B64" s="213" t="s">
        <v>235</v>
      </c>
      <c r="C64" s="214">
        <v>0</v>
      </c>
      <c r="D64" s="215" t="s">
        <v>287</v>
      </c>
    </row>
    <row r="65" spans="1:4" ht="13.5" customHeight="1" thickBot="1" x14ac:dyDescent="0.25">
      <c r="A65" s="216"/>
      <c r="B65" s="217" t="s">
        <v>196</v>
      </c>
      <c r="C65" s="218">
        <v>0</v>
      </c>
      <c r="D65" s="219"/>
    </row>
    <row r="66" spans="1:4" ht="14.25" customHeight="1" x14ac:dyDescent="0.2">
      <c r="A66" s="220"/>
      <c r="B66" s="221"/>
      <c r="C66" s="222"/>
      <c r="D66" s="223"/>
    </row>
    <row r="67" spans="1:4" x14ac:dyDescent="0.2">
      <c r="A67" s="210" t="s">
        <v>252</v>
      </c>
      <c r="B67" s="181" t="s">
        <v>140</v>
      </c>
      <c r="C67" s="179"/>
      <c r="D67" s="211"/>
    </row>
    <row r="68" spans="1:4" ht="13.5" thickBot="1" x14ac:dyDescent="0.25">
      <c r="A68" s="212">
        <v>0</v>
      </c>
      <c r="B68" s="213" t="s">
        <v>235</v>
      </c>
      <c r="C68" s="214">
        <v>0</v>
      </c>
      <c r="D68" s="215" t="s">
        <v>287</v>
      </c>
    </row>
    <row r="69" spans="1:4" ht="13.5" customHeight="1" thickBot="1" x14ac:dyDescent="0.25">
      <c r="A69" s="216"/>
      <c r="B69" s="217" t="s">
        <v>196</v>
      </c>
      <c r="C69" s="218">
        <v>0</v>
      </c>
      <c r="D69" s="219"/>
    </row>
    <row r="70" spans="1:4" ht="14.25" customHeight="1" x14ac:dyDescent="0.2">
      <c r="A70" s="220"/>
      <c r="B70" s="221"/>
      <c r="C70" s="222"/>
      <c r="D70" s="223"/>
    </row>
    <row r="71" spans="1:4" x14ac:dyDescent="0.2">
      <c r="A71" s="210" t="s">
        <v>253</v>
      </c>
      <c r="B71" s="181" t="s">
        <v>147</v>
      </c>
      <c r="C71" s="179"/>
      <c r="D71" s="211"/>
    </row>
    <row r="72" spans="1:4" ht="13.5" thickBot="1" x14ac:dyDescent="0.25">
      <c r="A72" s="212">
        <v>0</v>
      </c>
      <c r="B72" s="213" t="s">
        <v>235</v>
      </c>
      <c r="C72" s="214">
        <v>0</v>
      </c>
      <c r="D72" s="215" t="s">
        <v>287</v>
      </c>
    </row>
    <row r="73" spans="1:4" ht="13.5" customHeight="1" thickBot="1" x14ac:dyDescent="0.25">
      <c r="A73" s="216"/>
      <c r="B73" s="217" t="s">
        <v>196</v>
      </c>
      <c r="C73" s="218">
        <v>0</v>
      </c>
      <c r="D73" s="219"/>
    </row>
    <row r="74" spans="1:4" ht="14.25" customHeight="1" x14ac:dyDescent="0.2">
      <c r="A74" s="220"/>
      <c r="B74" s="221"/>
      <c r="C74" s="222"/>
      <c r="D74" s="223"/>
    </row>
    <row r="75" spans="1:4" ht="25.5" x14ac:dyDescent="0.2">
      <c r="A75" s="210" t="s">
        <v>254</v>
      </c>
      <c r="B75" s="181" t="s">
        <v>155</v>
      </c>
      <c r="C75" s="179"/>
      <c r="D75" s="211"/>
    </row>
    <row r="76" spans="1:4" ht="13.5" thickBot="1" x14ac:dyDescent="0.25">
      <c r="A76" s="212">
        <v>0</v>
      </c>
      <c r="B76" s="213" t="s">
        <v>235</v>
      </c>
      <c r="C76" s="214">
        <v>0</v>
      </c>
      <c r="D76" s="215" t="s">
        <v>287</v>
      </c>
    </row>
    <row r="77" spans="1:4" ht="13.5" customHeight="1" thickBot="1" x14ac:dyDescent="0.25">
      <c r="A77" s="216"/>
      <c r="B77" s="217" t="s">
        <v>196</v>
      </c>
      <c r="C77" s="218">
        <v>0</v>
      </c>
      <c r="D77" s="219"/>
    </row>
    <row r="78" spans="1:4" ht="14.25" customHeight="1" x14ac:dyDescent="0.2">
      <c r="A78" s="220"/>
      <c r="B78" s="221"/>
      <c r="C78" s="222"/>
      <c r="D78" s="223"/>
    </row>
    <row r="79" spans="1:4" x14ac:dyDescent="0.2">
      <c r="A79" s="210" t="s">
        <v>255</v>
      </c>
      <c r="B79" s="181" t="s">
        <v>160</v>
      </c>
      <c r="C79" s="179"/>
      <c r="D79" s="211"/>
    </row>
    <row r="80" spans="1:4" ht="13.5" thickBot="1" x14ac:dyDescent="0.25">
      <c r="A80" s="212">
        <v>0</v>
      </c>
      <c r="B80" s="213" t="s">
        <v>235</v>
      </c>
      <c r="C80" s="214">
        <v>0</v>
      </c>
      <c r="D80" s="215" t="s">
        <v>287</v>
      </c>
    </row>
    <row r="81" spans="1:4" ht="13.5" customHeight="1" thickBot="1" x14ac:dyDescent="0.25">
      <c r="A81" s="216"/>
      <c r="B81" s="217" t="s">
        <v>196</v>
      </c>
      <c r="C81" s="218">
        <v>0</v>
      </c>
      <c r="D81" s="219"/>
    </row>
    <row r="82" spans="1:4" ht="14.25" customHeight="1" x14ac:dyDescent="0.2">
      <c r="A82" s="220"/>
      <c r="B82" s="221"/>
      <c r="C82" s="222"/>
      <c r="D82" s="223"/>
    </row>
    <row r="83" spans="1:4" x14ac:dyDescent="0.2">
      <c r="A83" s="210" t="s">
        <v>256</v>
      </c>
      <c r="B83" s="181" t="s">
        <v>168</v>
      </c>
      <c r="C83" s="179"/>
      <c r="D83" s="211"/>
    </row>
    <row r="84" spans="1:4" ht="13.5" thickBot="1" x14ac:dyDescent="0.25">
      <c r="A84" s="212">
        <v>0</v>
      </c>
      <c r="B84" s="213" t="s">
        <v>235</v>
      </c>
      <c r="C84" s="214">
        <v>0</v>
      </c>
      <c r="D84" s="215" t="s">
        <v>287</v>
      </c>
    </row>
    <row r="85" spans="1:4" ht="13.5" customHeight="1" thickBot="1" x14ac:dyDescent="0.25">
      <c r="A85" s="216"/>
      <c r="B85" s="217" t="s">
        <v>196</v>
      </c>
      <c r="C85" s="218">
        <v>0</v>
      </c>
      <c r="D85" s="219"/>
    </row>
    <row r="86" spans="1:4" ht="14.25" customHeight="1" x14ac:dyDescent="0.2">
      <c r="A86" s="220"/>
      <c r="B86" s="221"/>
      <c r="C86" s="222"/>
      <c r="D86" s="223"/>
    </row>
    <row r="87" spans="1:4" x14ac:dyDescent="0.2">
      <c r="A87" s="210" t="s">
        <v>258</v>
      </c>
      <c r="B87" s="181" t="s">
        <v>173</v>
      </c>
      <c r="C87" s="179"/>
      <c r="D87" s="211"/>
    </row>
    <row r="88" spans="1:4" ht="13.5" thickBot="1" x14ac:dyDescent="0.25">
      <c r="A88" s="212">
        <v>0</v>
      </c>
      <c r="B88" s="213" t="s">
        <v>235</v>
      </c>
      <c r="C88" s="214">
        <v>0</v>
      </c>
      <c r="D88" s="215" t="s">
        <v>287</v>
      </c>
    </row>
    <row r="89" spans="1:4" ht="13.5" customHeight="1" thickBot="1" x14ac:dyDescent="0.25">
      <c r="A89" s="216"/>
      <c r="B89" s="217" t="s">
        <v>196</v>
      </c>
      <c r="C89" s="218">
        <v>0</v>
      </c>
      <c r="D89" s="219"/>
    </row>
    <row r="90" spans="1:4" ht="14.25" customHeight="1" x14ac:dyDescent="0.2">
      <c r="A90" s="220"/>
      <c r="B90" s="221"/>
      <c r="C90" s="222"/>
      <c r="D90" s="223"/>
    </row>
    <row r="91" spans="1:4" ht="13.5" customHeight="1" thickBot="1" x14ac:dyDescent="0.25">
      <c r="A91" s="224"/>
      <c r="B91" s="225" t="s">
        <v>259</v>
      </c>
      <c r="C91" s="226">
        <f>+C89+C85+C81+C77+C73+C69+C65+C61+C57+C53+C49+C45+C41+C37+C33+C29+C25+C21+C17+C13</f>
        <v>0</v>
      </c>
      <c r="D91"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REPORTING&amp;RWILLIAM W. BACKUS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D58" sqref="D58"/>
    </sheetView>
  </sheetViews>
  <sheetFormatPr defaultRowHeight="12.75" x14ac:dyDescent="0.2"/>
  <cols>
    <col min="1" max="1" width="6.85546875" style="228" customWidth="1"/>
    <col min="2" max="2" width="26.5703125" style="228" bestFit="1" customWidth="1"/>
    <col min="3" max="3" width="16.5703125" style="228" bestFit="1"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179</v>
      </c>
      <c r="B4" s="474"/>
      <c r="C4" s="474"/>
      <c r="D4" s="474"/>
      <c r="E4" s="474"/>
      <c r="F4" s="474"/>
    </row>
    <row r="5" spans="1:6" s="229" customFormat="1" x14ac:dyDescent="0.2">
      <c r="A5" s="474" t="s">
        <v>288</v>
      </c>
      <c r="B5" s="474"/>
      <c r="C5" s="474"/>
      <c r="D5" s="474"/>
      <c r="E5" s="474"/>
      <c r="F5" s="474"/>
    </row>
    <row r="6" spans="1:6" s="229" customFormat="1" x14ac:dyDescent="0.2">
      <c r="A6" s="474" t="s">
        <v>289</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290</v>
      </c>
      <c r="D9" s="238" t="s">
        <v>291</v>
      </c>
      <c r="E9" s="239" t="s">
        <v>292</v>
      </c>
      <c r="F9" s="240" t="s">
        <v>293</v>
      </c>
    </row>
    <row r="10" spans="1:6" x14ac:dyDescent="0.2">
      <c r="A10" s="242"/>
      <c r="B10" s="243"/>
      <c r="C10" s="244"/>
      <c r="D10" s="245"/>
      <c r="E10" s="179"/>
      <c r="F10" s="178"/>
    </row>
    <row r="11" spans="1:6" ht="17.25" customHeight="1" thickBot="1" x14ac:dyDescent="0.25">
      <c r="A11" s="172" t="s">
        <v>190</v>
      </c>
      <c r="B11" s="246" t="s">
        <v>294</v>
      </c>
      <c r="C11" s="247"/>
      <c r="D11" s="247"/>
      <c r="E11" s="247"/>
      <c r="F11" s="248"/>
    </row>
    <row r="12" spans="1:6" ht="15.75" customHeight="1" x14ac:dyDescent="0.2">
      <c r="A12" s="249"/>
      <c r="B12" s="250" t="s">
        <v>295</v>
      </c>
      <c r="C12" s="251">
        <v>0</v>
      </c>
      <c r="D12" s="251">
        <v>0</v>
      </c>
      <c r="E12" s="251">
        <f t="shared" ref="E12:E18" si="0">D12-C12</f>
        <v>0</v>
      </c>
      <c r="F12" s="252">
        <f t="shared" ref="F12:F18" si="1">IF(C12=0,0,E12/C12)</f>
        <v>0</v>
      </c>
    </row>
    <row r="13" spans="1:6" x14ac:dyDescent="0.2">
      <c r="A13" s="253">
        <v>1</v>
      </c>
      <c r="B13" s="254" t="s">
        <v>296</v>
      </c>
      <c r="C13" s="255">
        <v>0</v>
      </c>
      <c r="D13" s="255">
        <v>0</v>
      </c>
      <c r="E13" s="255">
        <f t="shared" si="0"/>
        <v>0</v>
      </c>
      <c r="F13" s="256">
        <f t="shared" si="1"/>
        <v>0</v>
      </c>
    </row>
    <row r="14" spans="1:6" x14ac:dyDescent="0.2">
      <c r="A14" s="253">
        <v>2</v>
      </c>
      <c r="B14" s="254" t="s">
        <v>297</v>
      </c>
      <c r="C14" s="255">
        <v>0</v>
      </c>
      <c r="D14" s="255">
        <v>0</v>
      </c>
      <c r="E14" s="255">
        <f t="shared" si="0"/>
        <v>0</v>
      </c>
      <c r="F14" s="256">
        <f t="shared" si="1"/>
        <v>0</v>
      </c>
    </row>
    <row r="15" spans="1:6" x14ac:dyDescent="0.2">
      <c r="A15" s="253">
        <v>3</v>
      </c>
      <c r="B15" s="254" t="s">
        <v>298</v>
      </c>
      <c r="C15" s="255">
        <v>0</v>
      </c>
      <c r="D15" s="255">
        <v>0</v>
      </c>
      <c r="E15" s="255">
        <f t="shared" si="0"/>
        <v>0</v>
      </c>
      <c r="F15" s="256">
        <f t="shared" si="1"/>
        <v>0</v>
      </c>
    </row>
    <row r="16" spans="1:6" x14ac:dyDescent="0.2">
      <c r="A16" s="253">
        <v>4</v>
      </c>
      <c r="B16" s="254" t="s">
        <v>299</v>
      </c>
      <c r="C16" s="255">
        <v>0</v>
      </c>
      <c r="D16" s="255">
        <v>0</v>
      </c>
      <c r="E16" s="255">
        <f t="shared" si="0"/>
        <v>0</v>
      </c>
      <c r="F16" s="256">
        <f t="shared" si="1"/>
        <v>0</v>
      </c>
    </row>
    <row r="17" spans="1:6" x14ac:dyDescent="0.2">
      <c r="A17" s="257"/>
      <c r="B17" s="258" t="s">
        <v>300</v>
      </c>
      <c r="C17" s="259">
        <f>C12+(C13+C14-C15+C16)</f>
        <v>0</v>
      </c>
      <c r="D17" s="259">
        <f>D12+(D13+D14-D15+D16)</f>
        <v>0</v>
      </c>
      <c r="E17" s="259">
        <f t="shared" si="0"/>
        <v>0</v>
      </c>
      <c r="F17" s="260">
        <f t="shared" si="1"/>
        <v>0</v>
      </c>
    </row>
    <row r="18" spans="1:6" x14ac:dyDescent="0.2">
      <c r="A18" s="261">
        <v>5</v>
      </c>
      <c r="B18" s="262" t="s">
        <v>301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197</v>
      </c>
      <c r="B20" s="246" t="s">
        <v>302</v>
      </c>
      <c r="C20" s="247"/>
      <c r="D20" s="247"/>
      <c r="E20" s="247"/>
      <c r="F20" s="248"/>
    </row>
    <row r="21" spans="1:6" ht="15.75" customHeight="1" x14ac:dyDescent="0.2">
      <c r="A21" s="249"/>
      <c r="B21" s="250" t="s">
        <v>295</v>
      </c>
      <c r="C21" s="251">
        <v>707998</v>
      </c>
      <c r="D21" s="251">
        <v>764814</v>
      </c>
      <c r="E21" s="251">
        <f t="shared" ref="E21:E27" si="2">D21-C21</f>
        <v>56816</v>
      </c>
      <c r="F21" s="252">
        <f t="shared" ref="F21:F27" si="3">IF(C21=0,0,E21/C21)</f>
        <v>8.0248814262187176E-2</v>
      </c>
    </row>
    <row r="22" spans="1:6" x14ac:dyDescent="0.2">
      <c r="A22" s="253">
        <v>1</v>
      </c>
      <c r="B22" s="254" t="s">
        <v>296</v>
      </c>
      <c r="C22" s="255">
        <v>0</v>
      </c>
      <c r="D22" s="255">
        <v>0</v>
      </c>
      <c r="E22" s="255">
        <f t="shared" si="2"/>
        <v>0</v>
      </c>
      <c r="F22" s="256">
        <f t="shared" si="3"/>
        <v>0</v>
      </c>
    </row>
    <row r="23" spans="1:6" x14ac:dyDescent="0.2">
      <c r="A23" s="253">
        <v>2</v>
      </c>
      <c r="B23" s="254" t="s">
        <v>297</v>
      </c>
      <c r="C23" s="255">
        <v>25461</v>
      </c>
      <c r="D23" s="255">
        <v>0</v>
      </c>
      <c r="E23" s="255">
        <f t="shared" si="2"/>
        <v>-25461</v>
      </c>
      <c r="F23" s="256">
        <f t="shared" si="3"/>
        <v>-1</v>
      </c>
    </row>
    <row r="24" spans="1:6" x14ac:dyDescent="0.2">
      <c r="A24" s="253">
        <v>3</v>
      </c>
      <c r="B24" s="254" t="s">
        <v>298</v>
      </c>
      <c r="C24" s="255">
        <v>0</v>
      </c>
      <c r="D24" s="255">
        <v>0</v>
      </c>
      <c r="E24" s="255">
        <f t="shared" si="2"/>
        <v>0</v>
      </c>
      <c r="F24" s="256">
        <f t="shared" si="3"/>
        <v>0</v>
      </c>
    </row>
    <row r="25" spans="1:6" x14ac:dyDescent="0.2">
      <c r="A25" s="253">
        <v>4</v>
      </c>
      <c r="B25" s="254" t="s">
        <v>299</v>
      </c>
      <c r="C25" s="255">
        <v>31355</v>
      </c>
      <c r="D25" s="255">
        <v>-21871</v>
      </c>
      <c r="E25" s="255">
        <f t="shared" si="2"/>
        <v>-53226</v>
      </c>
      <c r="F25" s="256">
        <f t="shared" si="3"/>
        <v>-1.697528304895551</v>
      </c>
    </row>
    <row r="26" spans="1:6" x14ac:dyDescent="0.2">
      <c r="A26" s="257"/>
      <c r="B26" s="258" t="s">
        <v>300</v>
      </c>
      <c r="C26" s="259">
        <f>C21+(C22+C23-C24+C25)</f>
        <v>764814</v>
      </c>
      <c r="D26" s="259">
        <f>D21+(D22+D23-D24+D25)</f>
        <v>742943</v>
      </c>
      <c r="E26" s="259">
        <f t="shared" si="2"/>
        <v>-21871</v>
      </c>
      <c r="F26" s="260">
        <f t="shared" si="3"/>
        <v>-2.8596495357041059E-2</v>
      </c>
    </row>
    <row r="27" spans="1:6" x14ac:dyDescent="0.2">
      <c r="A27" s="261">
        <v>5</v>
      </c>
      <c r="B27" s="262" t="s">
        <v>301</v>
      </c>
      <c r="C27" s="263">
        <v>30000</v>
      </c>
      <c r="D27" s="263">
        <v>0</v>
      </c>
      <c r="E27" s="263">
        <f t="shared" si="2"/>
        <v>-30000</v>
      </c>
      <c r="F27" s="264">
        <f t="shared" si="3"/>
        <v>-1</v>
      </c>
    </row>
    <row r="28" spans="1:6" ht="13.5" thickBot="1" x14ac:dyDescent="0.25">
      <c r="A28" s="265"/>
      <c r="B28" s="266"/>
      <c r="C28" s="267"/>
      <c r="D28" s="267"/>
      <c r="E28" s="267"/>
      <c r="F28" s="268"/>
    </row>
    <row r="29" spans="1:6" ht="17.25" customHeight="1" thickBot="1" x14ac:dyDescent="0.25">
      <c r="A29" s="172" t="s">
        <v>198</v>
      </c>
      <c r="B29" s="246" t="s">
        <v>303</v>
      </c>
      <c r="C29" s="247"/>
      <c r="D29" s="247"/>
      <c r="E29" s="247"/>
      <c r="F29" s="248"/>
    </row>
    <row r="30" spans="1:6" ht="15.75" customHeight="1" x14ac:dyDescent="0.2">
      <c r="A30" s="249"/>
      <c r="B30" s="250" t="s">
        <v>295</v>
      </c>
      <c r="C30" s="251">
        <v>0</v>
      </c>
      <c r="D30" s="251">
        <v>0</v>
      </c>
      <c r="E30" s="251">
        <f t="shared" ref="E30:E36" si="4">D30-C30</f>
        <v>0</v>
      </c>
      <c r="F30" s="252">
        <f t="shared" ref="F30:F36" si="5">IF(C30=0,0,E30/C30)</f>
        <v>0</v>
      </c>
    </row>
    <row r="31" spans="1:6" x14ac:dyDescent="0.2">
      <c r="A31" s="253">
        <v>1</v>
      </c>
      <c r="B31" s="254" t="s">
        <v>296</v>
      </c>
      <c r="C31" s="255">
        <v>0</v>
      </c>
      <c r="D31" s="255">
        <v>0</v>
      </c>
      <c r="E31" s="255">
        <f t="shared" si="4"/>
        <v>0</v>
      </c>
      <c r="F31" s="256">
        <f t="shared" si="5"/>
        <v>0</v>
      </c>
    </row>
    <row r="32" spans="1:6" x14ac:dyDescent="0.2">
      <c r="A32" s="253">
        <v>2</v>
      </c>
      <c r="B32" s="254" t="s">
        <v>297</v>
      </c>
      <c r="C32" s="255">
        <v>0</v>
      </c>
      <c r="D32" s="255">
        <v>0</v>
      </c>
      <c r="E32" s="255">
        <f t="shared" si="4"/>
        <v>0</v>
      </c>
      <c r="F32" s="256">
        <f t="shared" si="5"/>
        <v>0</v>
      </c>
    </row>
    <row r="33" spans="1:6" x14ac:dyDescent="0.2">
      <c r="A33" s="253">
        <v>3</v>
      </c>
      <c r="B33" s="254" t="s">
        <v>298</v>
      </c>
      <c r="C33" s="255">
        <v>0</v>
      </c>
      <c r="D33" s="255">
        <v>0</v>
      </c>
      <c r="E33" s="255">
        <f t="shared" si="4"/>
        <v>0</v>
      </c>
      <c r="F33" s="256">
        <f t="shared" si="5"/>
        <v>0</v>
      </c>
    </row>
    <row r="34" spans="1:6" x14ac:dyDescent="0.2">
      <c r="A34" s="253">
        <v>4</v>
      </c>
      <c r="B34" s="254" t="s">
        <v>299</v>
      </c>
      <c r="C34" s="255">
        <v>0</v>
      </c>
      <c r="D34" s="255">
        <v>0</v>
      </c>
      <c r="E34" s="255">
        <f t="shared" si="4"/>
        <v>0</v>
      </c>
      <c r="F34" s="256">
        <f t="shared" si="5"/>
        <v>0</v>
      </c>
    </row>
    <row r="35" spans="1:6" x14ac:dyDescent="0.2">
      <c r="A35" s="257"/>
      <c r="B35" s="258" t="s">
        <v>300</v>
      </c>
      <c r="C35" s="259">
        <f>C30+(C31+C32-C33+C34)</f>
        <v>0</v>
      </c>
      <c r="D35" s="259">
        <f>D30+(D31+D32-D33+D34)</f>
        <v>0</v>
      </c>
      <c r="E35" s="259">
        <f t="shared" si="4"/>
        <v>0</v>
      </c>
      <c r="F35" s="260">
        <f t="shared" si="5"/>
        <v>0</v>
      </c>
    </row>
    <row r="36" spans="1:6" x14ac:dyDescent="0.2">
      <c r="A36" s="261">
        <v>5</v>
      </c>
      <c r="B36" s="262" t="s">
        <v>301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REPORTING&amp;R&amp;10WILLIAM W. BACKUS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Normal="75" zoomScaleSheetLayoutView="75" workbookViewId="0">
      <selection activeCell="H51" sqref="H51"/>
    </sheetView>
  </sheetViews>
  <sheetFormatPr defaultRowHeight="15.75" x14ac:dyDescent="0.25"/>
  <cols>
    <col min="1" max="1" width="33.5703125" style="270" customWidth="1"/>
    <col min="2" max="2" width="47" style="270" bestFit="1" customWidth="1"/>
    <col min="3" max="3" width="9.7109375" style="282" bestFit="1"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304</v>
      </c>
      <c r="B4" s="481"/>
      <c r="C4" s="482"/>
    </row>
    <row r="5" spans="1:4" ht="12.75" customHeight="1" thickBot="1" x14ac:dyDescent="0.3">
      <c r="A5" s="483"/>
      <c r="B5" s="484"/>
      <c r="C5" s="485"/>
    </row>
    <row r="6" spans="1:4" ht="15.75" customHeight="1" thickBot="1" x14ac:dyDescent="0.3">
      <c r="A6" s="486" t="s">
        <v>305</v>
      </c>
      <c r="B6" s="487"/>
      <c r="C6" s="488"/>
    </row>
    <row r="7" spans="1:4" ht="15.75" customHeight="1" thickBot="1" x14ac:dyDescent="0.3">
      <c r="A7" s="271">
        <v>-1</v>
      </c>
      <c r="B7" s="272">
        <v>-2</v>
      </c>
      <c r="C7" s="272">
        <v>-3</v>
      </c>
    </row>
    <row r="8" spans="1:4" ht="16.5" thickBot="1" x14ac:dyDescent="0.3">
      <c r="A8" s="273" t="s">
        <v>306</v>
      </c>
      <c r="B8" s="274" t="s">
        <v>307</v>
      </c>
      <c r="C8" s="275" t="s">
        <v>308</v>
      </c>
    </row>
    <row r="9" spans="1:4" s="277" customFormat="1" ht="16.5" thickBot="1" x14ac:dyDescent="0.3">
      <c r="A9" s="475" t="s">
        <v>309</v>
      </c>
      <c r="B9" s="476"/>
      <c r="C9" s="276">
        <v>0</v>
      </c>
    </row>
    <row r="10" spans="1:4" s="277" customFormat="1" ht="15.75" customHeight="1" thickBot="1" x14ac:dyDescent="0.3">
      <c r="A10" s="477"/>
      <c r="B10" s="478"/>
      <c r="C10" s="479"/>
      <c r="D10" s="278"/>
    </row>
    <row r="11" spans="1:4" ht="15.75" customHeight="1" thickBot="1" x14ac:dyDescent="0.3">
      <c r="A11" s="279"/>
      <c r="B11" s="280" t="s">
        <v>310</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68" orientation="portrait" errors="blank" horizontalDpi="1200" verticalDpi="1200" r:id="rId1"/>
  <headerFooter>
    <oddHeader>&amp;LOFFICE OF HEALTH CARE ACCESS&amp;CANNUAL REPORTING&amp;RWILLIAM W. BACKUS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75" zoomScaleNormal="75" zoomScaleSheetLayoutView="75" workbookViewId="0">
      <selection activeCell="H51" sqref="H51"/>
    </sheetView>
  </sheetViews>
  <sheetFormatPr defaultRowHeight="15.75" x14ac:dyDescent="0.25"/>
  <cols>
    <col min="1" max="1" width="6.5703125" style="270" customWidth="1"/>
    <col min="2" max="2" width="30.140625" style="270" bestFit="1" customWidth="1"/>
    <col min="3" max="3" width="18.28515625" style="270" bestFit="1"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179</v>
      </c>
      <c r="B4" s="481"/>
      <c r="C4" s="481"/>
      <c r="D4" s="481"/>
      <c r="E4" s="481"/>
      <c r="F4" s="482"/>
    </row>
    <row r="5" spans="1:6" x14ac:dyDescent="0.25">
      <c r="A5" s="480" t="s">
        <v>311</v>
      </c>
      <c r="B5" s="481"/>
      <c r="C5" s="481"/>
      <c r="D5" s="481"/>
      <c r="E5" s="481"/>
      <c r="F5" s="482"/>
    </row>
    <row r="6" spans="1:6" ht="16.5" customHeight="1" thickBot="1" x14ac:dyDescent="0.3">
      <c r="A6" s="492"/>
      <c r="B6" s="493"/>
      <c r="C6" s="493"/>
      <c r="D6" s="493"/>
      <c r="E6" s="493"/>
      <c r="F6" s="494"/>
    </row>
    <row r="7" spans="1:6" ht="16.5" customHeight="1" thickBot="1" x14ac:dyDescent="0.3">
      <c r="A7" s="499" t="s">
        <v>312</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313</v>
      </c>
      <c r="B9" s="288" t="s">
        <v>314</v>
      </c>
      <c r="C9" s="289" t="s">
        <v>315</v>
      </c>
      <c r="D9" s="289" t="s">
        <v>316</v>
      </c>
      <c r="E9" s="289" t="s">
        <v>317</v>
      </c>
      <c r="F9" s="290" t="s">
        <v>318</v>
      </c>
    </row>
    <row r="10" spans="1:6" x14ac:dyDescent="0.25">
      <c r="A10" s="291"/>
      <c r="B10" s="292"/>
      <c r="C10" s="293"/>
      <c r="D10" s="293"/>
      <c r="E10" s="293"/>
      <c r="F10" s="294"/>
    </row>
    <row r="11" spans="1:6" x14ac:dyDescent="0.25">
      <c r="A11" s="295" t="s">
        <v>183</v>
      </c>
      <c r="B11" s="501" t="s">
        <v>319</v>
      </c>
      <c r="C11" s="502"/>
      <c r="D11" s="502"/>
      <c r="E11" s="502"/>
      <c r="F11" s="502"/>
    </row>
    <row r="12" spans="1:6" x14ac:dyDescent="0.25">
      <c r="A12" s="495"/>
      <c r="B12" s="496"/>
      <c r="C12" s="496"/>
      <c r="D12" s="496"/>
      <c r="E12" s="496"/>
      <c r="F12" s="496"/>
    </row>
    <row r="13" spans="1:6" x14ac:dyDescent="0.25">
      <c r="A13" s="295" t="s">
        <v>184</v>
      </c>
      <c r="B13" s="503" t="s">
        <v>320</v>
      </c>
      <c r="C13" s="504"/>
      <c r="D13" s="504"/>
      <c r="E13" s="504"/>
      <c r="F13" s="504"/>
    </row>
    <row r="14" spans="1:6" x14ac:dyDescent="0.25">
      <c r="A14" s="495"/>
      <c r="B14" s="496"/>
      <c r="C14" s="496"/>
      <c r="D14" s="496"/>
      <c r="E14" s="496"/>
      <c r="F14" s="496"/>
    </row>
    <row r="15" spans="1:6" x14ac:dyDescent="0.25">
      <c r="A15" s="295" t="s">
        <v>221</v>
      </c>
      <c r="B15" s="503" t="s">
        <v>321</v>
      </c>
      <c r="C15" s="504"/>
      <c r="D15" s="504"/>
      <c r="E15" s="504"/>
      <c r="F15" s="504"/>
    </row>
    <row r="16" spans="1:6" x14ac:dyDescent="0.25">
      <c r="A16" s="495"/>
      <c r="B16" s="496"/>
      <c r="C16" s="496"/>
      <c r="D16" s="496"/>
      <c r="E16" s="496"/>
      <c r="F16" s="496"/>
    </row>
    <row r="17" spans="1:6" x14ac:dyDescent="0.25">
      <c r="A17" s="295" t="s">
        <v>322</v>
      </c>
      <c r="B17" s="497" t="s">
        <v>323</v>
      </c>
      <c r="C17" s="497"/>
      <c r="D17" s="497"/>
      <c r="E17" s="497"/>
      <c r="F17" s="497"/>
    </row>
    <row r="18" spans="1:6" ht="16.5" customHeight="1" thickBot="1" x14ac:dyDescent="0.3">
      <c r="A18" s="296"/>
      <c r="B18" s="498"/>
      <c r="C18" s="498"/>
      <c r="D18" s="498"/>
      <c r="E18" s="498"/>
      <c r="F18" s="297"/>
    </row>
    <row r="19" spans="1:6" x14ac:dyDescent="0.25">
      <c r="A19" s="298"/>
      <c r="B19" s="299" t="s">
        <v>324</v>
      </c>
      <c r="C19" s="300">
        <v>300000</v>
      </c>
      <c r="D19" s="300">
        <v>-11742</v>
      </c>
      <c r="E19" s="300">
        <v>0</v>
      </c>
      <c r="F19" s="301">
        <v>98842</v>
      </c>
    </row>
    <row r="20" spans="1:6" x14ac:dyDescent="0.25">
      <c r="A20" s="298"/>
      <c r="B20" s="299" t="s">
        <v>325</v>
      </c>
      <c r="C20" s="300">
        <v>66833</v>
      </c>
      <c r="D20" s="300">
        <v>-2055</v>
      </c>
      <c r="E20" s="300">
        <v>0</v>
      </c>
      <c r="F20" s="301">
        <v>23744</v>
      </c>
    </row>
    <row r="21" spans="1:6" x14ac:dyDescent="0.25">
      <c r="A21" s="298"/>
      <c r="B21" s="299" t="s">
        <v>326</v>
      </c>
      <c r="C21" s="300">
        <v>5000</v>
      </c>
      <c r="D21" s="300">
        <v>-252</v>
      </c>
      <c r="E21" s="300">
        <v>0</v>
      </c>
      <c r="F21" s="301">
        <v>2912</v>
      </c>
    </row>
    <row r="22" spans="1:6" x14ac:dyDescent="0.25">
      <c r="A22" s="298"/>
      <c r="B22" s="299" t="s">
        <v>327</v>
      </c>
      <c r="C22" s="300">
        <v>7500</v>
      </c>
      <c r="D22" s="300">
        <v>-858</v>
      </c>
      <c r="E22" s="300">
        <v>0</v>
      </c>
      <c r="F22" s="301">
        <v>9911</v>
      </c>
    </row>
    <row r="23" spans="1:6" x14ac:dyDescent="0.25">
      <c r="A23" s="298"/>
      <c r="B23" s="299" t="s">
        <v>328</v>
      </c>
      <c r="C23" s="300">
        <v>4246</v>
      </c>
      <c r="D23" s="300">
        <v>-832</v>
      </c>
      <c r="E23" s="300">
        <v>0</v>
      </c>
      <c r="F23" s="301">
        <v>9613</v>
      </c>
    </row>
    <row r="24" spans="1:6" x14ac:dyDescent="0.25">
      <c r="A24" s="298"/>
      <c r="B24" s="299" t="s">
        <v>329</v>
      </c>
      <c r="C24" s="300">
        <v>23393</v>
      </c>
      <c r="D24" s="300">
        <v>-51</v>
      </c>
      <c r="E24" s="300">
        <v>0</v>
      </c>
      <c r="F24" s="301">
        <v>596</v>
      </c>
    </row>
    <row r="25" spans="1:6" x14ac:dyDescent="0.25">
      <c r="A25" s="298"/>
      <c r="B25" s="299" t="s">
        <v>330</v>
      </c>
      <c r="C25" s="300">
        <v>15000</v>
      </c>
      <c r="D25" s="300">
        <v>-3242</v>
      </c>
      <c r="E25" s="300">
        <v>0</v>
      </c>
      <c r="F25" s="301">
        <v>37465</v>
      </c>
    </row>
    <row r="26" spans="1:6" x14ac:dyDescent="0.25">
      <c r="A26" s="298"/>
      <c r="B26" s="299" t="s">
        <v>331</v>
      </c>
      <c r="C26" s="300">
        <v>10000</v>
      </c>
      <c r="D26" s="300">
        <v>-953</v>
      </c>
      <c r="E26" s="300">
        <v>0</v>
      </c>
      <c r="F26" s="301">
        <v>11011</v>
      </c>
    </row>
    <row r="27" spans="1:6" x14ac:dyDescent="0.25">
      <c r="A27" s="298"/>
      <c r="B27" s="299" t="s">
        <v>332</v>
      </c>
      <c r="C27" s="300">
        <v>80088</v>
      </c>
      <c r="D27" s="300">
        <v>-1045</v>
      </c>
      <c r="E27" s="300">
        <v>0</v>
      </c>
      <c r="F27" s="301">
        <v>12071</v>
      </c>
    </row>
    <row r="28" spans="1:6" ht="16.5" thickBot="1" x14ac:dyDescent="0.3">
      <c r="A28" s="298"/>
      <c r="B28" s="299" t="s">
        <v>333</v>
      </c>
      <c r="C28" s="300">
        <v>15000</v>
      </c>
      <c r="D28" s="300">
        <v>-841</v>
      </c>
      <c r="E28" s="300">
        <v>0</v>
      </c>
      <c r="F28" s="301">
        <v>9718</v>
      </c>
    </row>
    <row r="29" spans="1:6" ht="16.5" customHeight="1" thickBot="1" x14ac:dyDescent="0.3">
      <c r="A29" s="302"/>
      <c r="B29" s="302" t="s">
        <v>334</v>
      </c>
      <c r="C29" s="303">
        <f>SUM(C$19:C28)</f>
        <v>527060</v>
      </c>
      <c r="D29" s="303">
        <f>SUM(D$19:D28)</f>
        <v>-21871</v>
      </c>
      <c r="E29" s="303">
        <f>SUM(E$19:E28)</f>
        <v>0</v>
      </c>
      <c r="F29" s="281">
        <f>SUM(F$19:F28)</f>
        <v>215883</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REPORTING&amp;RWILLIAM W. BACKUS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75" zoomScaleNormal="75" workbookViewId="0">
      <selection activeCell="H51" sqref="H51"/>
    </sheetView>
  </sheetViews>
  <sheetFormatPr defaultRowHeight="15" x14ac:dyDescent="0.2"/>
  <cols>
    <col min="1" max="1" width="8.85546875" style="305" bestFit="1" customWidth="1"/>
    <col min="2" max="2" width="79.7109375" style="305" bestFit="1" customWidth="1"/>
    <col min="3" max="3" width="154.85546875" style="305" customWidth="1"/>
    <col min="4" max="16384" width="9.140625" style="305"/>
  </cols>
  <sheetData>
    <row r="1" spans="1:3" ht="15.75" x14ac:dyDescent="0.25">
      <c r="A1" s="304"/>
      <c r="B1" s="506"/>
      <c r="C1" s="506"/>
    </row>
    <row r="2" spans="1:3" ht="15.75" x14ac:dyDescent="0.25">
      <c r="A2" s="506" t="s">
        <v>0</v>
      </c>
      <c r="B2" s="506"/>
      <c r="C2" s="506"/>
    </row>
    <row r="3" spans="1:3" ht="15.75" x14ac:dyDescent="0.25">
      <c r="A3" s="506" t="s">
        <v>1</v>
      </c>
      <c r="B3" s="506"/>
      <c r="C3" s="506"/>
    </row>
    <row r="4" spans="1:3" ht="15.75" x14ac:dyDescent="0.25">
      <c r="A4" s="506" t="s">
        <v>179</v>
      </c>
      <c r="B4" s="506"/>
      <c r="C4" s="506"/>
    </row>
    <row r="5" spans="1:3" ht="15.75" x14ac:dyDescent="0.25">
      <c r="A5" s="506" t="s">
        <v>335</v>
      </c>
      <c r="B5" s="506"/>
      <c r="C5" s="506"/>
    </row>
    <row r="6" spans="1:3" ht="13.5" customHeight="1" thickBot="1" x14ac:dyDescent="0.3">
      <c r="A6" s="306"/>
      <c r="B6" s="505"/>
      <c r="C6" s="505"/>
    </row>
    <row r="7" spans="1:3" ht="15.75" x14ac:dyDescent="0.25">
      <c r="A7" s="307">
        <v>-1</v>
      </c>
      <c r="B7" s="308">
        <v>-2</v>
      </c>
      <c r="C7" s="309">
        <v>-3</v>
      </c>
    </row>
    <row r="8" spans="1:3" ht="15.6" customHeight="1" thickBot="1" x14ac:dyDescent="0.25">
      <c r="A8" s="310" t="s">
        <v>5</v>
      </c>
      <c r="B8" s="311" t="s">
        <v>6</v>
      </c>
      <c r="C8" s="311" t="s">
        <v>336</v>
      </c>
    </row>
    <row r="9" spans="1:3" ht="15.75" customHeight="1" x14ac:dyDescent="0.25">
      <c r="A9" s="312"/>
      <c r="B9" s="313"/>
      <c r="C9" s="314"/>
    </row>
    <row r="10" spans="1:3" ht="15.75" customHeight="1" thickBot="1" x14ac:dyDescent="0.25">
      <c r="A10" s="315" t="s">
        <v>246</v>
      </c>
      <c r="B10" s="316" t="s">
        <v>337</v>
      </c>
      <c r="C10" s="311"/>
    </row>
    <row r="11" spans="1:3" s="320" customFormat="1" ht="75" customHeight="1" x14ac:dyDescent="0.2">
      <c r="A11" s="317" t="s">
        <v>225</v>
      </c>
      <c r="B11" s="318" t="s">
        <v>338</v>
      </c>
      <c r="C11" s="319" t="s">
        <v>339</v>
      </c>
    </row>
    <row r="12" spans="1:3" s="320" customFormat="1" ht="30" x14ac:dyDescent="0.2">
      <c r="A12" s="321" t="s">
        <v>233</v>
      </c>
      <c r="B12" s="318" t="s">
        <v>340</v>
      </c>
      <c r="C12" s="322" t="s">
        <v>341</v>
      </c>
    </row>
    <row r="13" spans="1:3" s="320" customFormat="1" ht="30" x14ac:dyDescent="0.2">
      <c r="A13" s="323" t="s">
        <v>234</v>
      </c>
      <c r="B13" s="324" t="s">
        <v>342</v>
      </c>
      <c r="C13" s="325">
        <v>0.25700000000000001</v>
      </c>
    </row>
    <row r="14" spans="1:3" ht="13.5" customHeight="1" thickBot="1" x14ac:dyDescent="0.25">
      <c r="A14" s="326"/>
      <c r="B14" s="327"/>
      <c r="C14" s="328"/>
    </row>
    <row r="15" spans="1:3" s="320" customFormat="1" ht="16.5" customHeight="1" thickBot="1" x14ac:dyDescent="0.25">
      <c r="A15" s="329" t="s">
        <v>343</v>
      </c>
      <c r="B15" s="330" t="s">
        <v>344</v>
      </c>
      <c r="C15" s="331"/>
    </row>
    <row r="16" spans="1:3" s="320" customFormat="1" ht="15.75" x14ac:dyDescent="0.2">
      <c r="A16" s="332" t="s">
        <v>345</v>
      </c>
      <c r="B16" s="333" t="s">
        <v>346</v>
      </c>
      <c r="C16" s="334"/>
    </row>
    <row r="17" spans="1:3" s="320" customFormat="1" x14ac:dyDescent="0.2">
      <c r="A17" s="335">
        <v>1</v>
      </c>
      <c r="B17" s="318" t="s">
        <v>347</v>
      </c>
      <c r="C17" s="336" t="s">
        <v>348</v>
      </c>
    </row>
    <row r="18" spans="1:3" s="320" customFormat="1" x14ac:dyDescent="0.2">
      <c r="A18" s="335">
        <v>2</v>
      </c>
      <c r="B18" s="337" t="s">
        <v>349</v>
      </c>
      <c r="C18" s="336" t="s">
        <v>131</v>
      </c>
    </row>
    <row r="19" spans="1:3" s="320" customFormat="1" x14ac:dyDescent="0.2">
      <c r="A19" s="335">
        <v>3</v>
      </c>
      <c r="B19" s="337" t="s">
        <v>350</v>
      </c>
      <c r="C19" s="336" t="s">
        <v>351</v>
      </c>
    </row>
    <row r="20" spans="1:3" s="320" customFormat="1" ht="75" customHeight="1" x14ac:dyDescent="0.2">
      <c r="A20" s="335">
        <v>4</v>
      </c>
      <c r="B20" s="337" t="s">
        <v>352</v>
      </c>
      <c r="C20" s="336" t="s">
        <v>339</v>
      </c>
    </row>
    <row r="21" spans="1:3" s="320" customFormat="1" ht="75" customHeight="1" x14ac:dyDescent="0.2">
      <c r="A21" s="335">
        <v>5</v>
      </c>
      <c r="B21" s="337" t="s">
        <v>353</v>
      </c>
      <c r="C21" s="336" t="s">
        <v>341</v>
      </c>
    </row>
    <row r="22" spans="1:3" s="320" customFormat="1" ht="30" x14ac:dyDescent="0.2">
      <c r="A22" s="338">
        <v>6</v>
      </c>
      <c r="B22" s="337" t="s">
        <v>354</v>
      </c>
      <c r="C22" s="339">
        <v>0.25700000000000001</v>
      </c>
    </row>
    <row r="23" spans="1:3" ht="15.75" customHeight="1" thickBot="1" x14ac:dyDescent="0.25">
      <c r="A23" s="315"/>
      <c r="B23" s="316"/>
      <c r="C23"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47" orientation="landscape" horizontalDpi="1200" verticalDpi="1200" r:id="rId1"/>
  <headerFooter>
    <oddHeader>&amp;L&amp;10OFFICE OF HEALTH CARE ACCESS&amp;C&amp;10ANNUAL REPORTING&amp;R&amp;10WILLIAM W. BACKUS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H51" sqref="H51"/>
    </sheetView>
  </sheetViews>
  <sheetFormatPr defaultRowHeight="15" x14ac:dyDescent="0.2"/>
  <cols>
    <col min="1" max="1" width="11.42578125" style="343" customWidth="1"/>
    <col min="2" max="2" width="30" style="343" bestFit="1" customWidth="1"/>
    <col min="3" max="3" width="33"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6" t="s">
        <v>0</v>
      </c>
      <c r="B4" s="506"/>
      <c r="C4" s="506"/>
      <c r="D4" s="506"/>
      <c r="E4" s="506"/>
      <c r="F4" s="506"/>
    </row>
    <row r="5" spans="1:8" ht="15.75" customHeight="1" x14ac:dyDescent="0.25">
      <c r="A5" s="506" t="s">
        <v>355</v>
      </c>
      <c r="B5" s="506"/>
      <c r="C5" s="506"/>
      <c r="D5" s="506"/>
      <c r="E5" s="506"/>
      <c r="F5" s="506"/>
    </row>
    <row r="6" spans="1:8" ht="15.75" customHeight="1" x14ac:dyDescent="0.25">
      <c r="A6" s="506" t="s">
        <v>179</v>
      </c>
      <c r="B6" s="506"/>
      <c r="C6" s="506"/>
      <c r="D6" s="506"/>
      <c r="E6" s="506"/>
      <c r="F6" s="506"/>
    </row>
    <row r="7" spans="1:8" ht="15.75" customHeight="1" x14ac:dyDescent="0.25">
      <c r="A7" s="506" t="s">
        <v>356</v>
      </c>
      <c r="B7" s="506"/>
      <c r="C7" s="506"/>
      <c r="D7" s="506"/>
      <c r="E7" s="506"/>
      <c r="F7" s="506"/>
    </row>
    <row r="8" spans="1:8" ht="16.5" customHeight="1" thickBot="1" x14ac:dyDescent="0.3">
      <c r="A8" s="340"/>
      <c r="B8" s="340"/>
      <c r="C8" s="340"/>
      <c r="D8" s="344"/>
      <c r="E8" s="341"/>
      <c r="F8" s="342"/>
      <c r="G8" s="342"/>
      <c r="H8" s="342"/>
    </row>
    <row r="9" spans="1:8" ht="16.5" customHeight="1" thickBot="1" x14ac:dyDescent="0.3">
      <c r="A9" s="345" t="s">
        <v>5</v>
      </c>
      <c r="B9" s="346" t="s">
        <v>357</v>
      </c>
      <c r="C9" s="346" t="s">
        <v>358</v>
      </c>
      <c r="D9" s="347" t="s">
        <v>359</v>
      </c>
      <c r="E9" s="347" t="s">
        <v>360</v>
      </c>
      <c r="F9" s="348" t="s">
        <v>361</v>
      </c>
      <c r="G9" s="349"/>
      <c r="H9" s="349"/>
    </row>
    <row r="10" spans="1:8" ht="15.75" customHeight="1" x14ac:dyDescent="0.25">
      <c r="A10" s="350"/>
      <c r="B10" s="351"/>
      <c r="C10" s="351"/>
      <c r="D10" s="352"/>
      <c r="E10" s="352"/>
      <c r="F10" s="353"/>
      <c r="G10" s="349"/>
      <c r="H10" s="349"/>
    </row>
    <row r="11" spans="1:8" ht="15.75" customHeight="1" x14ac:dyDescent="0.25">
      <c r="A11" s="354" t="s">
        <v>362</v>
      </c>
      <c r="B11" s="355" t="s">
        <v>363</v>
      </c>
      <c r="C11" s="355" t="s">
        <v>364</v>
      </c>
      <c r="D11" s="356">
        <v>660705</v>
      </c>
      <c r="E11" s="356">
        <v>109435</v>
      </c>
      <c r="F11" s="357">
        <f>D11+E11</f>
        <v>770140</v>
      </c>
      <c r="G11" s="358"/>
      <c r="H11" s="359"/>
    </row>
    <row r="12" spans="1:8" ht="15.75" customHeight="1" x14ac:dyDescent="0.25">
      <c r="A12" s="507"/>
      <c r="B12" s="508"/>
      <c r="C12" s="508"/>
      <c r="D12" s="508"/>
      <c r="E12" s="508"/>
      <c r="F12" s="509"/>
      <c r="G12" s="358"/>
      <c r="H12" s="359"/>
    </row>
    <row r="13" spans="1:8" ht="15.75" customHeight="1" x14ac:dyDescent="0.25">
      <c r="A13" s="354" t="s">
        <v>365</v>
      </c>
      <c r="B13" s="355" t="s">
        <v>366</v>
      </c>
      <c r="C13" s="355" t="s">
        <v>367</v>
      </c>
      <c r="D13" s="356">
        <v>504731</v>
      </c>
      <c r="E13" s="356">
        <v>82685</v>
      </c>
      <c r="F13" s="357">
        <f>D13+E13</f>
        <v>587416</v>
      </c>
      <c r="G13" s="358"/>
      <c r="H13" s="359"/>
    </row>
    <row r="14" spans="1:8" ht="15.75" customHeight="1" x14ac:dyDescent="0.25">
      <c r="A14" s="507"/>
      <c r="B14" s="508"/>
      <c r="C14" s="508"/>
      <c r="D14" s="508"/>
      <c r="E14" s="508"/>
      <c r="F14" s="509"/>
      <c r="G14" s="358"/>
      <c r="H14" s="359"/>
    </row>
    <row r="15" spans="1:8" ht="15.75" customHeight="1" x14ac:dyDescent="0.25">
      <c r="A15" s="354" t="s">
        <v>368</v>
      </c>
      <c r="B15" s="355" t="s">
        <v>369</v>
      </c>
      <c r="C15" s="355" t="s">
        <v>370</v>
      </c>
      <c r="D15" s="356">
        <v>477543</v>
      </c>
      <c r="E15" s="356">
        <v>80294</v>
      </c>
      <c r="F15" s="357">
        <f>D15+E15</f>
        <v>557837</v>
      </c>
      <c r="G15" s="358"/>
      <c r="H15" s="359"/>
    </row>
    <row r="16" spans="1:8" ht="15.75" customHeight="1" x14ac:dyDescent="0.25">
      <c r="A16" s="507"/>
      <c r="B16" s="508"/>
      <c r="C16" s="508"/>
      <c r="D16" s="508"/>
      <c r="E16" s="508"/>
      <c r="F16" s="509"/>
      <c r="G16" s="358"/>
      <c r="H16" s="359"/>
    </row>
    <row r="17" spans="1:8" ht="15.75" customHeight="1" x14ac:dyDescent="0.25">
      <c r="A17" s="354" t="s">
        <v>371</v>
      </c>
      <c r="B17" s="355" t="s">
        <v>366</v>
      </c>
      <c r="C17" s="355" t="s">
        <v>372</v>
      </c>
      <c r="D17" s="356">
        <v>405895</v>
      </c>
      <c r="E17" s="356">
        <v>68301</v>
      </c>
      <c r="F17" s="357">
        <f>D17+E17</f>
        <v>474196</v>
      </c>
      <c r="G17" s="358"/>
      <c r="H17" s="359"/>
    </row>
    <row r="18" spans="1:8" ht="15.75" customHeight="1" x14ac:dyDescent="0.25">
      <c r="A18" s="507"/>
      <c r="B18" s="508"/>
      <c r="C18" s="508"/>
      <c r="D18" s="508"/>
      <c r="E18" s="508"/>
      <c r="F18" s="509"/>
      <c r="G18" s="358"/>
      <c r="H18" s="359"/>
    </row>
    <row r="19" spans="1:8" ht="15.75" customHeight="1" x14ac:dyDescent="0.25">
      <c r="A19" s="354" t="s">
        <v>373</v>
      </c>
      <c r="B19" s="355" t="s">
        <v>374</v>
      </c>
      <c r="C19" s="355" t="s">
        <v>375</v>
      </c>
      <c r="D19" s="356">
        <v>392796</v>
      </c>
      <c r="E19" s="356">
        <v>64930</v>
      </c>
      <c r="F19" s="357">
        <f>D19+E19</f>
        <v>457726</v>
      </c>
      <c r="G19" s="358"/>
      <c r="H19" s="359"/>
    </row>
    <row r="20" spans="1:8" ht="15.75" customHeight="1" x14ac:dyDescent="0.25">
      <c r="A20" s="507"/>
      <c r="B20" s="508"/>
      <c r="C20" s="508"/>
      <c r="D20" s="508"/>
      <c r="E20" s="508"/>
      <c r="F20" s="509"/>
      <c r="G20" s="358"/>
      <c r="H20" s="359"/>
    </row>
    <row r="21" spans="1:8" ht="15.75" customHeight="1" x14ac:dyDescent="0.25">
      <c r="A21" s="354" t="s">
        <v>376</v>
      </c>
      <c r="B21" s="355" t="s">
        <v>374</v>
      </c>
      <c r="C21" s="355" t="s">
        <v>377</v>
      </c>
      <c r="D21" s="356">
        <v>380126</v>
      </c>
      <c r="E21" s="356">
        <v>66043</v>
      </c>
      <c r="F21" s="357">
        <f>D21+E21</f>
        <v>446169</v>
      </c>
      <c r="G21" s="358"/>
      <c r="H21" s="359"/>
    </row>
    <row r="22" spans="1:8" ht="15.75" customHeight="1" x14ac:dyDescent="0.25">
      <c r="A22" s="507"/>
      <c r="B22" s="508"/>
      <c r="C22" s="508"/>
      <c r="D22" s="508"/>
      <c r="E22" s="508"/>
      <c r="F22" s="509"/>
      <c r="G22" s="358"/>
      <c r="H22" s="359"/>
    </row>
    <row r="23" spans="1:8" ht="15.75" customHeight="1" x14ac:dyDescent="0.25">
      <c r="A23" s="354" t="s">
        <v>378</v>
      </c>
      <c r="B23" s="355" t="s">
        <v>374</v>
      </c>
      <c r="C23" s="355" t="s">
        <v>379</v>
      </c>
      <c r="D23" s="356">
        <v>373413</v>
      </c>
      <c r="E23" s="356">
        <v>67123</v>
      </c>
      <c r="F23" s="357">
        <f>D23+E23</f>
        <v>440536</v>
      </c>
      <c r="G23" s="358"/>
      <c r="H23" s="359"/>
    </row>
    <row r="24" spans="1:8" ht="15.75" customHeight="1" x14ac:dyDescent="0.25">
      <c r="A24" s="507"/>
      <c r="B24" s="508"/>
      <c r="C24" s="508"/>
      <c r="D24" s="508"/>
      <c r="E24" s="508"/>
      <c r="F24" s="509"/>
      <c r="G24" s="358"/>
      <c r="H24" s="359"/>
    </row>
    <row r="25" spans="1:8" ht="15.75" customHeight="1" x14ac:dyDescent="0.25">
      <c r="A25" s="354" t="s">
        <v>380</v>
      </c>
      <c r="B25" s="355" t="s">
        <v>374</v>
      </c>
      <c r="C25" s="355" t="s">
        <v>381</v>
      </c>
      <c r="D25" s="356">
        <v>373692</v>
      </c>
      <c r="E25" s="356">
        <v>66516</v>
      </c>
      <c r="F25" s="357">
        <f>D25+E25</f>
        <v>440208</v>
      </c>
      <c r="G25" s="358"/>
      <c r="H25" s="359"/>
    </row>
    <row r="26" spans="1:8" ht="15.75" customHeight="1" x14ac:dyDescent="0.25">
      <c r="A26" s="507"/>
      <c r="B26" s="508"/>
      <c r="C26" s="508"/>
      <c r="D26" s="508"/>
      <c r="E26" s="508"/>
      <c r="F26" s="509"/>
      <c r="G26" s="358"/>
      <c r="H26" s="359"/>
    </row>
    <row r="27" spans="1:8" ht="15.75" customHeight="1" x14ac:dyDescent="0.25">
      <c r="A27" s="354" t="s">
        <v>382</v>
      </c>
      <c r="B27" s="355" t="s">
        <v>383</v>
      </c>
      <c r="C27" s="355" t="s">
        <v>384</v>
      </c>
      <c r="D27" s="356">
        <v>367191</v>
      </c>
      <c r="E27" s="356">
        <v>65817</v>
      </c>
      <c r="F27" s="357">
        <f>D27+E27</f>
        <v>433008</v>
      </c>
      <c r="G27" s="358"/>
      <c r="H27" s="359"/>
    </row>
    <row r="28" spans="1:8" ht="15.75" customHeight="1" x14ac:dyDescent="0.25">
      <c r="A28" s="507"/>
      <c r="B28" s="508"/>
      <c r="C28" s="508"/>
      <c r="D28" s="508"/>
      <c r="E28" s="508"/>
      <c r="F28" s="509"/>
      <c r="G28" s="358"/>
      <c r="H28" s="359"/>
    </row>
    <row r="29" spans="1:8" ht="15.75" customHeight="1" x14ac:dyDescent="0.25">
      <c r="A29" s="354" t="s">
        <v>385</v>
      </c>
      <c r="B29" s="355" t="s">
        <v>374</v>
      </c>
      <c r="C29" s="355" t="s">
        <v>386</v>
      </c>
      <c r="D29" s="356">
        <v>350801</v>
      </c>
      <c r="E29" s="356">
        <v>65817</v>
      </c>
      <c r="F29" s="357">
        <f>D29+E29</f>
        <v>416618</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259</v>
      </c>
      <c r="D31" s="362">
        <f>SUM(D11+D13+D15+D17+D19+D21+D23+D25+D27+D29)</f>
        <v>4286893</v>
      </c>
      <c r="E31" s="362">
        <f>SUM(E11+E13+E15+E17+E19+E21+E23+E25+E27+E29)</f>
        <v>736961</v>
      </c>
      <c r="F31" s="363">
        <f>D31+E31</f>
        <v>5023854</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r:id="rId1"/>
  <headerFooter>
    <oddHeader>_x000D_
                &amp;L&amp;10OFFICE OF HEALTH CARE ACCESS&amp;C&amp;10ANNUAL REPORTING&amp;R&amp;10WILLIAM W. BACKUS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H51" sqref="H51"/>
    </sheetView>
  </sheetViews>
  <sheetFormatPr defaultRowHeight="15" x14ac:dyDescent="0.2"/>
  <cols>
    <col min="1" max="1" width="11.42578125" style="343" customWidth="1"/>
    <col min="2" max="2" width="43.5703125" style="343" bestFit="1" customWidth="1"/>
    <col min="3" max="3" width="59.2851562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6" t="s">
        <v>10</v>
      </c>
      <c r="B4" s="506"/>
      <c r="C4" s="506"/>
      <c r="D4" s="506"/>
      <c r="E4" s="506"/>
      <c r="F4" s="506"/>
    </row>
    <row r="5" spans="1:8" ht="15.75" customHeight="1" x14ac:dyDescent="0.25">
      <c r="A5" s="506" t="s">
        <v>355</v>
      </c>
      <c r="B5" s="506"/>
      <c r="C5" s="506"/>
      <c r="D5" s="506"/>
      <c r="E5" s="506"/>
      <c r="F5" s="506"/>
    </row>
    <row r="6" spans="1:8" ht="15.75" customHeight="1" x14ac:dyDescent="0.25">
      <c r="A6" s="506" t="s">
        <v>179</v>
      </c>
      <c r="B6" s="506"/>
      <c r="C6" s="506"/>
      <c r="D6" s="506"/>
      <c r="E6" s="506"/>
      <c r="F6" s="506"/>
    </row>
    <row r="7" spans="1:8" ht="15.75" customHeight="1" x14ac:dyDescent="0.25">
      <c r="A7" s="506" t="s">
        <v>387</v>
      </c>
      <c r="B7" s="506"/>
      <c r="C7" s="506"/>
      <c r="D7" s="506"/>
      <c r="E7" s="506"/>
      <c r="F7" s="506"/>
    </row>
    <row r="8" spans="1:8" ht="16.5" customHeight="1" thickBot="1" x14ac:dyDescent="0.3">
      <c r="A8" s="340"/>
      <c r="B8" s="340"/>
      <c r="C8" s="340"/>
      <c r="D8" s="344"/>
      <c r="E8" s="341"/>
      <c r="F8" s="342"/>
      <c r="G8" s="342"/>
      <c r="H8" s="342"/>
    </row>
    <row r="9" spans="1:8" ht="16.5" customHeight="1" thickBot="1" x14ac:dyDescent="0.3">
      <c r="A9" s="345" t="s">
        <v>5</v>
      </c>
      <c r="B9" s="346" t="s">
        <v>357</v>
      </c>
      <c r="C9" s="346" t="s">
        <v>388</v>
      </c>
      <c r="D9" s="347" t="s">
        <v>359</v>
      </c>
      <c r="E9" s="347" t="s">
        <v>360</v>
      </c>
      <c r="F9" s="348" t="s">
        <v>361</v>
      </c>
      <c r="G9" s="349"/>
      <c r="H9" s="349"/>
    </row>
    <row r="10" spans="1:8" ht="15.75" customHeight="1" x14ac:dyDescent="0.25">
      <c r="A10" s="350"/>
      <c r="B10" s="351"/>
      <c r="C10" s="351"/>
      <c r="D10" s="352"/>
      <c r="E10" s="352"/>
      <c r="F10" s="353"/>
      <c r="G10" s="349"/>
      <c r="H10" s="349"/>
    </row>
    <row r="11" spans="1:8" ht="15.75" customHeight="1" x14ac:dyDescent="0.25">
      <c r="A11" s="354" t="s">
        <v>362</v>
      </c>
      <c r="B11" s="355" t="s">
        <v>389</v>
      </c>
      <c r="C11" s="355" t="s">
        <v>390</v>
      </c>
      <c r="D11" s="356">
        <v>2486680</v>
      </c>
      <c r="E11" s="356">
        <v>94057</v>
      </c>
      <c r="F11" s="357">
        <f>D11+E11</f>
        <v>2580737</v>
      </c>
      <c r="G11" s="358"/>
      <c r="H11" s="359"/>
    </row>
    <row r="12" spans="1:8" ht="15.75" customHeight="1" x14ac:dyDescent="0.25">
      <c r="A12" s="507"/>
      <c r="B12" s="508"/>
      <c r="C12" s="508"/>
      <c r="D12" s="508"/>
      <c r="E12" s="508"/>
      <c r="F12" s="509"/>
      <c r="G12" s="358"/>
      <c r="H12" s="359"/>
    </row>
    <row r="13" spans="1:8" ht="15.75" customHeight="1" x14ac:dyDescent="0.25">
      <c r="A13" s="354" t="s">
        <v>365</v>
      </c>
      <c r="B13" s="355" t="s">
        <v>67</v>
      </c>
      <c r="C13" s="355" t="s">
        <v>391</v>
      </c>
      <c r="D13" s="356">
        <v>2027131</v>
      </c>
      <c r="E13" s="356">
        <v>341675</v>
      </c>
      <c r="F13" s="357">
        <f>D13+E13</f>
        <v>2368806</v>
      </c>
      <c r="G13" s="358"/>
      <c r="H13" s="359"/>
    </row>
    <row r="14" spans="1:8" ht="15.75" customHeight="1" x14ac:dyDescent="0.25">
      <c r="A14" s="507"/>
      <c r="B14" s="508"/>
      <c r="C14" s="508"/>
      <c r="D14" s="508"/>
      <c r="E14" s="508"/>
      <c r="F14" s="509"/>
      <c r="G14" s="358"/>
      <c r="H14" s="359"/>
    </row>
    <row r="15" spans="1:8" ht="15.75" customHeight="1" x14ac:dyDescent="0.25">
      <c r="A15" s="354" t="s">
        <v>368</v>
      </c>
      <c r="B15" s="355" t="s">
        <v>392</v>
      </c>
      <c r="C15" s="355" t="s">
        <v>393</v>
      </c>
      <c r="D15" s="356">
        <v>1523554</v>
      </c>
      <c r="E15" s="356">
        <v>50536</v>
      </c>
      <c r="F15" s="357">
        <f>D15+E15</f>
        <v>1574090</v>
      </c>
      <c r="G15" s="358"/>
      <c r="H15" s="359"/>
    </row>
    <row r="16" spans="1:8" ht="15.75" customHeight="1" x14ac:dyDescent="0.25">
      <c r="A16" s="507"/>
      <c r="B16" s="508"/>
      <c r="C16" s="508"/>
      <c r="D16" s="508"/>
      <c r="E16" s="508"/>
      <c r="F16" s="509"/>
      <c r="G16" s="358"/>
      <c r="H16" s="359"/>
    </row>
    <row r="17" spans="1:8" ht="15.75" customHeight="1" x14ac:dyDescent="0.25">
      <c r="A17" s="354" t="s">
        <v>371</v>
      </c>
      <c r="B17" s="355" t="s">
        <v>394</v>
      </c>
      <c r="C17" s="355" t="s">
        <v>395</v>
      </c>
      <c r="D17" s="356">
        <v>1338450</v>
      </c>
      <c r="E17" s="356">
        <v>136671</v>
      </c>
      <c r="F17" s="357">
        <f>D17+E17</f>
        <v>1475121</v>
      </c>
      <c r="G17" s="358"/>
      <c r="H17" s="359"/>
    </row>
    <row r="18" spans="1:8" ht="15.75" customHeight="1" x14ac:dyDescent="0.25">
      <c r="A18" s="507"/>
      <c r="B18" s="508"/>
      <c r="C18" s="508"/>
      <c r="D18" s="508"/>
      <c r="E18" s="508"/>
      <c r="F18" s="509"/>
      <c r="G18" s="358"/>
      <c r="H18" s="359"/>
    </row>
    <row r="19" spans="1:8" ht="15.75" customHeight="1" x14ac:dyDescent="0.25">
      <c r="A19" s="354" t="s">
        <v>373</v>
      </c>
      <c r="B19" s="355" t="s">
        <v>396</v>
      </c>
      <c r="C19" s="355" t="s">
        <v>397</v>
      </c>
      <c r="D19" s="356">
        <v>1198123</v>
      </c>
      <c r="E19" s="356">
        <v>211786</v>
      </c>
      <c r="F19" s="357">
        <f>D19+E19</f>
        <v>1409909</v>
      </c>
      <c r="G19" s="358"/>
      <c r="H19" s="359"/>
    </row>
    <row r="20" spans="1:8" ht="15.75" customHeight="1" x14ac:dyDescent="0.25">
      <c r="A20" s="507"/>
      <c r="B20" s="508"/>
      <c r="C20" s="508"/>
      <c r="D20" s="508"/>
      <c r="E20" s="508"/>
      <c r="F20" s="509"/>
      <c r="G20" s="358"/>
      <c r="H20" s="359"/>
    </row>
    <row r="21" spans="1:8" ht="15.75" customHeight="1" x14ac:dyDescent="0.25">
      <c r="A21" s="354" t="s">
        <v>376</v>
      </c>
      <c r="B21" s="355" t="s">
        <v>398</v>
      </c>
      <c r="C21" s="355" t="s">
        <v>399</v>
      </c>
      <c r="D21" s="356">
        <v>1086717</v>
      </c>
      <c r="E21" s="356">
        <v>112060</v>
      </c>
      <c r="F21" s="357">
        <f>D21+E21</f>
        <v>1198777</v>
      </c>
      <c r="G21" s="358"/>
      <c r="H21" s="359"/>
    </row>
    <row r="22" spans="1:8" ht="15.75" customHeight="1" x14ac:dyDescent="0.25">
      <c r="A22" s="507"/>
      <c r="B22" s="508"/>
      <c r="C22" s="508"/>
      <c r="D22" s="508"/>
      <c r="E22" s="508"/>
      <c r="F22" s="509"/>
      <c r="G22" s="358"/>
      <c r="H22" s="359"/>
    </row>
    <row r="23" spans="1:8" ht="15.75" customHeight="1" x14ac:dyDescent="0.25">
      <c r="A23" s="354" t="s">
        <v>378</v>
      </c>
      <c r="B23" s="355" t="s">
        <v>400</v>
      </c>
      <c r="C23" s="355" t="s">
        <v>401</v>
      </c>
      <c r="D23" s="356">
        <v>1002737</v>
      </c>
      <c r="E23" s="356">
        <v>103588</v>
      </c>
      <c r="F23" s="357">
        <f>D23+E23</f>
        <v>1106325</v>
      </c>
      <c r="G23" s="358"/>
      <c r="H23" s="359"/>
    </row>
    <row r="24" spans="1:8" ht="15.75" customHeight="1" x14ac:dyDescent="0.25">
      <c r="A24" s="507"/>
      <c r="B24" s="508"/>
      <c r="C24" s="508"/>
      <c r="D24" s="508"/>
      <c r="E24" s="508"/>
      <c r="F24" s="509"/>
      <c r="G24" s="358"/>
      <c r="H24" s="359"/>
    </row>
    <row r="25" spans="1:8" ht="15.75" customHeight="1" x14ac:dyDescent="0.25">
      <c r="A25" s="354" t="s">
        <v>380</v>
      </c>
      <c r="B25" s="355" t="s">
        <v>402</v>
      </c>
      <c r="C25" s="355" t="s">
        <v>403</v>
      </c>
      <c r="D25" s="356">
        <v>928709</v>
      </c>
      <c r="E25" s="356">
        <v>103102</v>
      </c>
      <c r="F25" s="357">
        <f>D25+E25</f>
        <v>1031811</v>
      </c>
      <c r="G25" s="358"/>
      <c r="H25" s="359"/>
    </row>
    <row r="26" spans="1:8" ht="15.75" customHeight="1" x14ac:dyDescent="0.25">
      <c r="A26" s="507"/>
      <c r="B26" s="508"/>
      <c r="C26" s="508"/>
      <c r="D26" s="508"/>
      <c r="E26" s="508"/>
      <c r="F26" s="509"/>
      <c r="G26" s="358"/>
      <c r="H26" s="359"/>
    </row>
    <row r="27" spans="1:8" ht="15.75" customHeight="1" x14ac:dyDescent="0.25">
      <c r="A27" s="354" t="s">
        <v>382</v>
      </c>
      <c r="B27" s="355" t="s">
        <v>404</v>
      </c>
      <c r="C27" s="355" t="s">
        <v>405</v>
      </c>
      <c r="D27" s="356">
        <v>880187</v>
      </c>
      <c r="E27" s="356">
        <v>95061</v>
      </c>
      <c r="F27" s="357">
        <f>D27+E27</f>
        <v>975248</v>
      </c>
      <c r="G27" s="358"/>
      <c r="H27" s="359"/>
    </row>
    <row r="28" spans="1:8" ht="15.75" customHeight="1" x14ac:dyDescent="0.25">
      <c r="A28" s="507"/>
      <c r="B28" s="508"/>
      <c r="C28" s="508"/>
      <c r="D28" s="508"/>
      <c r="E28" s="508"/>
      <c r="F28" s="509"/>
      <c r="G28" s="358"/>
      <c r="H28" s="359"/>
    </row>
    <row r="29" spans="1:8" ht="15.75" customHeight="1" x14ac:dyDescent="0.25">
      <c r="A29" s="354" t="s">
        <v>385</v>
      </c>
      <c r="B29" s="355" t="s">
        <v>406</v>
      </c>
      <c r="C29" s="355" t="s">
        <v>407</v>
      </c>
      <c r="D29" s="356">
        <v>860274</v>
      </c>
      <c r="E29" s="356">
        <v>101537</v>
      </c>
      <c r="F29" s="357">
        <f>D29+E29</f>
        <v>961811</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259</v>
      </c>
      <c r="D31" s="362">
        <f>SUM(D11+D13+D15+D17+D19+D21+D23+D25+D27+D29)</f>
        <v>13332562</v>
      </c>
      <c r="E31" s="362">
        <f>SUM(E11+E13+E15+E17+E19+E21+E23+E25+E27+E29)</f>
        <v>1350073</v>
      </c>
      <c r="F31" s="363">
        <f>D31+E31</f>
        <v>14682635</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67" orientation="landscape" horizontalDpi="1200" verticalDpi="1200" r:id="rId1"/>
  <headerFooter>
    <oddHeader>_x000D_
                &amp;L&amp;10OFFICE OF HEALTH CARE ACCESS&amp;C&amp;10ANNUAL REPORTING&amp;R&amp;10BACKUS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6"/>
  <sheetViews>
    <sheetView topLeftCell="A47" zoomScaleNormal="100" workbookViewId="0">
      <selection activeCell="H51" sqref="H51"/>
    </sheetView>
  </sheetViews>
  <sheetFormatPr defaultRowHeight="15" x14ac:dyDescent="0.2"/>
  <cols>
    <col min="1" max="1" width="9.5703125" style="115" bestFit="1" customWidth="1"/>
    <col min="2" max="2" width="122" style="115" bestFit="1" customWidth="1"/>
    <col min="3" max="3" width="48.425781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355</v>
      </c>
      <c r="B3" s="511"/>
      <c r="C3" s="511"/>
      <c r="D3" s="511"/>
      <c r="E3" s="511"/>
    </row>
    <row r="4" spans="1:5" ht="15" customHeight="1" x14ac:dyDescent="0.25">
      <c r="A4" s="511" t="s">
        <v>179</v>
      </c>
      <c r="B4" s="511"/>
      <c r="C4" s="511"/>
      <c r="D4" s="511"/>
      <c r="E4" s="511"/>
    </row>
    <row r="5" spans="1:5" ht="15" customHeight="1" x14ac:dyDescent="0.25">
      <c r="A5" s="512" t="s">
        <v>408</v>
      </c>
      <c r="B5" s="512"/>
      <c r="C5" s="512"/>
      <c r="D5" s="512"/>
      <c r="E5" s="512"/>
    </row>
    <row r="6" spans="1:5" ht="25.5" customHeight="1" x14ac:dyDescent="0.25">
      <c r="A6" s="512" t="s">
        <v>409</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410</v>
      </c>
      <c r="D9" s="372" t="s">
        <v>411</v>
      </c>
      <c r="E9" s="373" t="s">
        <v>361</v>
      </c>
    </row>
    <row r="10" spans="1:5" s="374" customFormat="1" ht="15.75" x14ac:dyDescent="0.25">
      <c r="A10" s="375"/>
      <c r="B10" s="376"/>
      <c r="C10" s="377"/>
      <c r="D10" s="377"/>
      <c r="E10" s="378"/>
    </row>
    <row r="11" spans="1:5" s="374" customFormat="1" ht="15.75" x14ac:dyDescent="0.25">
      <c r="A11" s="379" t="s">
        <v>190</v>
      </c>
      <c r="B11" s="380" t="s">
        <v>10</v>
      </c>
      <c r="C11" s="381"/>
      <c r="D11" s="381"/>
      <c r="E11" s="382"/>
    </row>
    <row r="12" spans="1:5" ht="14.25" customHeight="1" x14ac:dyDescent="0.2">
      <c r="A12" s="383">
        <v>1</v>
      </c>
      <c r="B12" s="384" t="s">
        <v>412</v>
      </c>
      <c r="C12" s="385">
        <v>0</v>
      </c>
      <c r="D12" s="385">
        <v>0</v>
      </c>
      <c r="E12" s="385">
        <f>D12+ C12</f>
        <v>0</v>
      </c>
    </row>
    <row r="13" spans="1:5" ht="14.25" customHeight="1" x14ac:dyDescent="0.2">
      <c r="A13" s="383">
        <v>2</v>
      </c>
      <c r="B13" s="384" t="s">
        <v>413</v>
      </c>
      <c r="C13" s="385">
        <v>0</v>
      </c>
      <c r="D13" s="385">
        <v>0</v>
      </c>
      <c r="E13" s="385">
        <f>D13+ C13</f>
        <v>0</v>
      </c>
    </row>
    <row r="14" spans="1:5" ht="15.75" x14ac:dyDescent="0.25">
      <c r="A14" s="375"/>
      <c r="B14" s="376"/>
      <c r="C14" s="377"/>
      <c r="D14" s="377"/>
      <c r="E14" s="386"/>
    </row>
    <row r="15" spans="1:5" s="374" customFormat="1" ht="15.75" x14ac:dyDescent="0.25">
      <c r="A15" s="379" t="s">
        <v>197</v>
      </c>
      <c r="B15" s="380" t="s">
        <v>37</v>
      </c>
      <c r="C15" s="381"/>
      <c r="D15" s="381"/>
      <c r="E15" s="382"/>
    </row>
    <row r="16" spans="1:5" ht="14.25" customHeight="1" x14ac:dyDescent="0.2">
      <c r="A16" s="383">
        <v>1</v>
      </c>
      <c r="B16" s="384" t="s">
        <v>412</v>
      </c>
      <c r="C16" s="385">
        <v>0</v>
      </c>
      <c r="D16" s="385">
        <v>0</v>
      </c>
      <c r="E16" s="385">
        <f>D16+ C16</f>
        <v>0</v>
      </c>
    </row>
    <row r="17" spans="1:5" ht="14.25" customHeight="1" x14ac:dyDescent="0.2">
      <c r="A17" s="383">
        <v>2</v>
      </c>
      <c r="B17" s="384" t="s">
        <v>413</v>
      </c>
      <c r="C17" s="385">
        <v>0</v>
      </c>
      <c r="D17" s="385">
        <v>0</v>
      </c>
      <c r="E17" s="385">
        <f>D17+ C17</f>
        <v>0</v>
      </c>
    </row>
    <row r="18" spans="1:5" ht="15.75" x14ac:dyDescent="0.25">
      <c r="A18" s="375"/>
      <c r="B18" s="376"/>
      <c r="C18" s="377"/>
      <c r="D18" s="377"/>
      <c r="E18" s="386"/>
    </row>
    <row r="19" spans="1:5" s="374" customFormat="1" ht="15.75" x14ac:dyDescent="0.25">
      <c r="A19" s="379" t="s">
        <v>198</v>
      </c>
      <c r="B19" s="380" t="s">
        <v>44</v>
      </c>
      <c r="C19" s="381"/>
      <c r="D19" s="381"/>
      <c r="E19" s="382"/>
    </row>
    <row r="20" spans="1:5" ht="14.25" customHeight="1" x14ac:dyDescent="0.2">
      <c r="A20" s="383">
        <v>1</v>
      </c>
      <c r="B20" s="384" t="s">
        <v>412</v>
      </c>
      <c r="C20" s="385">
        <v>0</v>
      </c>
      <c r="D20" s="385">
        <v>0</v>
      </c>
      <c r="E20" s="385">
        <f>D20+ C20</f>
        <v>0</v>
      </c>
    </row>
    <row r="21" spans="1:5" ht="14.25" customHeight="1" x14ac:dyDescent="0.2">
      <c r="A21" s="383">
        <v>2</v>
      </c>
      <c r="B21" s="384" t="s">
        <v>413</v>
      </c>
      <c r="C21" s="385">
        <v>0</v>
      </c>
      <c r="D21" s="385">
        <v>0</v>
      </c>
      <c r="E21" s="385">
        <f>D21+ C21</f>
        <v>0</v>
      </c>
    </row>
    <row r="22" spans="1:5" ht="15.75" x14ac:dyDescent="0.25">
      <c r="A22" s="375"/>
      <c r="B22" s="376"/>
      <c r="C22" s="377"/>
      <c r="D22" s="377"/>
      <c r="E22" s="386"/>
    </row>
    <row r="23" spans="1:5" s="374" customFormat="1" ht="15.75" x14ac:dyDescent="0.25">
      <c r="A23" s="379" t="s">
        <v>199</v>
      </c>
      <c r="B23" s="380" t="s">
        <v>52</v>
      </c>
      <c r="C23" s="381"/>
      <c r="D23" s="381"/>
      <c r="E23" s="382"/>
    </row>
    <row r="24" spans="1:5" ht="14.25" customHeight="1" x14ac:dyDescent="0.2">
      <c r="A24" s="383">
        <v>1</v>
      </c>
      <c r="B24" s="384" t="s">
        <v>412</v>
      </c>
      <c r="C24" s="385">
        <v>532705</v>
      </c>
      <c r="D24" s="385">
        <v>109435</v>
      </c>
      <c r="E24" s="385">
        <f>D24+ C24</f>
        <v>642140</v>
      </c>
    </row>
    <row r="25" spans="1:5" ht="14.25" customHeight="1" x14ac:dyDescent="0.2">
      <c r="A25" s="383">
        <v>2</v>
      </c>
      <c r="B25" s="384" t="s">
        <v>413</v>
      </c>
      <c r="C25" s="385">
        <v>0</v>
      </c>
      <c r="D25" s="385">
        <v>0</v>
      </c>
      <c r="E25" s="385">
        <f>D25+ C25</f>
        <v>0</v>
      </c>
    </row>
    <row r="26" spans="1:5" ht="15.75" x14ac:dyDescent="0.25">
      <c r="A26" s="375"/>
      <c r="B26" s="376"/>
      <c r="C26" s="377"/>
      <c r="D26" s="377"/>
      <c r="E26" s="386"/>
    </row>
    <row r="27" spans="1:5" s="374" customFormat="1" ht="15.75" x14ac:dyDescent="0.25">
      <c r="A27" s="379" t="s">
        <v>200</v>
      </c>
      <c r="B27" s="380" t="s">
        <v>60</v>
      </c>
      <c r="C27" s="381"/>
      <c r="D27" s="381"/>
      <c r="E27" s="382"/>
    </row>
    <row r="28" spans="1:5" ht="14.25" customHeight="1" x14ac:dyDescent="0.2">
      <c r="A28" s="383">
        <v>1</v>
      </c>
      <c r="B28" s="384" t="s">
        <v>412</v>
      </c>
      <c r="C28" s="385">
        <v>0</v>
      </c>
      <c r="D28" s="385">
        <v>0</v>
      </c>
      <c r="E28" s="385">
        <f>D28+ C28</f>
        <v>0</v>
      </c>
    </row>
    <row r="29" spans="1:5" ht="14.25" customHeight="1" x14ac:dyDescent="0.2">
      <c r="A29" s="383">
        <v>2</v>
      </c>
      <c r="B29" s="384" t="s">
        <v>413</v>
      </c>
      <c r="C29" s="385">
        <v>0</v>
      </c>
      <c r="D29" s="385">
        <v>0</v>
      </c>
      <c r="E29" s="385">
        <f>D29+ C29</f>
        <v>0</v>
      </c>
    </row>
    <row r="30" spans="1:5" ht="15.75" x14ac:dyDescent="0.25">
      <c r="A30" s="375"/>
      <c r="B30" s="376"/>
      <c r="C30" s="377"/>
      <c r="D30" s="377"/>
      <c r="E30" s="386"/>
    </row>
    <row r="31" spans="1:5" s="374" customFormat="1" ht="15.75" x14ac:dyDescent="0.25">
      <c r="A31" s="379" t="s">
        <v>201</v>
      </c>
      <c r="B31" s="380" t="s">
        <v>73</v>
      </c>
      <c r="C31" s="381"/>
      <c r="D31" s="381"/>
      <c r="E31" s="382"/>
    </row>
    <row r="32" spans="1:5" ht="14.25" customHeight="1" x14ac:dyDescent="0.2">
      <c r="A32" s="383">
        <v>1</v>
      </c>
      <c r="B32" s="384" t="s">
        <v>412</v>
      </c>
      <c r="C32" s="385">
        <v>0</v>
      </c>
      <c r="D32" s="385">
        <v>0</v>
      </c>
      <c r="E32" s="385">
        <f>D32+ C32</f>
        <v>0</v>
      </c>
    </row>
    <row r="33" spans="1:5" ht="14.25" customHeight="1" x14ac:dyDescent="0.2">
      <c r="A33" s="383">
        <v>2</v>
      </c>
      <c r="B33" s="384" t="s">
        <v>413</v>
      </c>
      <c r="C33" s="385">
        <v>0</v>
      </c>
      <c r="D33" s="385">
        <v>0</v>
      </c>
      <c r="E33" s="385">
        <f>D33+ C33</f>
        <v>0</v>
      </c>
    </row>
    <row r="34" spans="1:5" ht="15.75" x14ac:dyDescent="0.25">
      <c r="A34" s="375"/>
      <c r="B34" s="376"/>
      <c r="C34" s="377"/>
      <c r="D34" s="377"/>
      <c r="E34" s="386"/>
    </row>
    <row r="35" spans="1:5" s="374" customFormat="1" ht="15.75" x14ac:dyDescent="0.25">
      <c r="A35" s="379" t="s">
        <v>202</v>
      </c>
      <c r="B35" s="380" t="s">
        <v>81</v>
      </c>
      <c r="C35" s="381"/>
      <c r="D35" s="381"/>
      <c r="E35" s="382"/>
    </row>
    <row r="36" spans="1:5" ht="14.25" customHeight="1" x14ac:dyDescent="0.2">
      <c r="A36" s="383">
        <v>1</v>
      </c>
      <c r="B36" s="384" t="s">
        <v>412</v>
      </c>
      <c r="C36" s="385">
        <v>284656</v>
      </c>
      <c r="D36" s="385">
        <v>0</v>
      </c>
      <c r="E36" s="385">
        <f>D36+ C36</f>
        <v>284656</v>
      </c>
    </row>
    <row r="37" spans="1:5" ht="14.25" customHeight="1" x14ac:dyDescent="0.2">
      <c r="A37" s="383">
        <v>2</v>
      </c>
      <c r="B37" s="384" t="s">
        <v>413</v>
      </c>
      <c r="C37" s="385">
        <v>11879</v>
      </c>
      <c r="D37" s="385">
        <v>0</v>
      </c>
      <c r="E37" s="385">
        <f>D37+ C37</f>
        <v>11879</v>
      </c>
    </row>
    <row r="38" spans="1:5" ht="15.75" x14ac:dyDescent="0.25">
      <c r="A38" s="375"/>
      <c r="B38" s="376"/>
      <c r="C38" s="377"/>
      <c r="D38" s="377"/>
      <c r="E38" s="386"/>
    </row>
    <row r="39" spans="1:5" s="374" customFormat="1" ht="15.75" x14ac:dyDescent="0.25">
      <c r="A39" s="379" t="s">
        <v>203</v>
      </c>
      <c r="B39" s="380" t="s">
        <v>90</v>
      </c>
      <c r="C39" s="381"/>
      <c r="D39" s="381"/>
      <c r="E39" s="382"/>
    </row>
    <row r="40" spans="1:5" ht="14.25" customHeight="1" x14ac:dyDescent="0.2">
      <c r="A40" s="383">
        <v>1</v>
      </c>
      <c r="B40" s="384" t="s">
        <v>412</v>
      </c>
      <c r="C40" s="385">
        <v>145047</v>
      </c>
      <c r="D40" s="385">
        <v>39120</v>
      </c>
      <c r="E40" s="385">
        <f>D40+ C40</f>
        <v>184167</v>
      </c>
    </row>
    <row r="41" spans="1:5" ht="14.25" customHeight="1" x14ac:dyDescent="0.2">
      <c r="A41" s="383">
        <v>2</v>
      </c>
      <c r="B41" s="384" t="s">
        <v>413</v>
      </c>
      <c r="C41" s="385">
        <v>0</v>
      </c>
      <c r="D41" s="385">
        <v>0</v>
      </c>
      <c r="E41" s="385">
        <f>D41+ C41</f>
        <v>0</v>
      </c>
    </row>
    <row r="42" spans="1:5" ht="15.75" x14ac:dyDescent="0.25">
      <c r="A42" s="375"/>
      <c r="B42" s="376"/>
      <c r="C42" s="377"/>
      <c r="D42" s="377"/>
      <c r="E42" s="386"/>
    </row>
    <row r="43" spans="1:5" s="374" customFormat="1" ht="15.75" x14ac:dyDescent="0.25">
      <c r="A43" s="379" t="s">
        <v>204</v>
      </c>
      <c r="B43" s="380" t="s">
        <v>96</v>
      </c>
      <c r="C43" s="381"/>
      <c r="D43" s="381"/>
      <c r="E43" s="382"/>
    </row>
    <row r="44" spans="1:5" ht="14.25" customHeight="1" x14ac:dyDescent="0.2">
      <c r="A44" s="383">
        <v>1</v>
      </c>
      <c r="B44" s="384" t="s">
        <v>412</v>
      </c>
      <c r="C44" s="385">
        <v>0</v>
      </c>
      <c r="D44" s="385">
        <v>0</v>
      </c>
      <c r="E44" s="385">
        <f>D44+ C44</f>
        <v>0</v>
      </c>
    </row>
    <row r="45" spans="1:5" ht="14.25" customHeight="1" x14ac:dyDescent="0.2">
      <c r="A45" s="383">
        <v>2</v>
      </c>
      <c r="B45" s="384" t="s">
        <v>413</v>
      </c>
      <c r="C45" s="385">
        <v>0</v>
      </c>
      <c r="D45" s="385">
        <v>0</v>
      </c>
      <c r="E45" s="385">
        <f>D45+ C45</f>
        <v>0</v>
      </c>
    </row>
    <row r="46" spans="1:5" ht="15.75" x14ac:dyDescent="0.25">
      <c r="A46" s="375"/>
      <c r="B46" s="376"/>
      <c r="C46" s="377"/>
      <c r="D46" s="377"/>
      <c r="E46" s="386"/>
    </row>
    <row r="47" spans="1:5" s="374" customFormat="1" ht="15.75" x14ac:dyDescent="0.25">
      <c r="A47" s="379" t="s">
        <v>205</v>
      </c>
      <c r="B47" s="380" t="s">
        <v>103</v>
      </c>
      <c r="C47" s="381"/>
      <c r="D47" s="381"/>
      <c r="E47" s="382"/>
    </row>
    <row r="48" spans="1:5" ht="14.25" customHeight="1" x14ac:dyDescent="0.2">
      <c r="A48" s="383">
        <v>1</v>
      </c>
      <c r="B48" s="384" t="s">
        <v>412</v>
      </c>
      <c r="C48" s="385">
        <v>0</v>
      </c>
      <c r="D48" s="385">
        <v>0</v>
      </c>
      <c r="E48" s="385">
        <f>D48+ C48</f>
        <v>0</v>
      </c>
    </row>
    <row r="49" spans="1:5" ht="14.25" customHeight="1" x14ac:dyDescent="0.2">
      <c r="A49" s="383">
        <v>2</v>
      </c>
      <c r="B49" s="384" t="s">
        <v>413</v>
      </c>
      <c r="C49" s="385">
        <v>96066</v>
      </c>
      <c r="D49" s="385">
        <v>0</v>
      </c>
      <c r="E49" s="385">
        <f>D49+ C49</f>
        <v>96066</v>
      </c>
    </row>
    <row r="50" spans="1:5" ht="15.75" x14ac:dyDescent="0.25">
      <c r="A50" s="375"/>
      <c r="B50" s="376"/>
      <c r="C50" s="377"/>
      <c r="D50" s="377"/>
      <c r="E50" s="386"/>
    </row>
    <row r="51" spans="1:5" s="374" customFormat="1" ht="15.75" x14ac:dyDescent="0.25">
      <c r="A51" s="379" t="s">
        <v>206</v>
      </c>
      <c r="B51" s="380" t="s">
        <v>109</v>
      </c>
      <c r="C51" s="381"/>
      <c r="D51" s="381"/>
      <c r="E51" s="382"/>
    </row>
    <row r="52" spans="1:5" ht="14.25" customHeight="1" x14ac:dyDescent="0.2">
      <c r="A52" s="383">
        <v>1</v>
      </c>
      <c r="B52" s="384" t="s">
        <v>412</v>
      </c>
      <c r="C52" s="385">
        <v>0</v>
      </c>
      <c r="D52" s="385">
        <v>0</v>
      </c>
      <c r="E52" s="385">
        <f>D52+ C52</f>
        <v>0</v>
      </c>
    </row>
    <row r="53" spans="1:5" ht="14.25" customHeight="1" x14ac:dyDescent="0.2">
      <c r="A53" s="383">
        <v>2</v>
      </c>
      <c r="B53" s="384" t="s">
        <v>413</v>
      </c>
      <c r="C53" s="385">
        <v>0</v>
      </c>
      <c r="D53" s="385">
        <v>0</v>
      </c>
      <c r="E53" s="385">
        <f>D53+ C53</f>
        <v>0</v>
      </c>
    </row>
    <row r="54" spans="1:5" ht="15.75" x14ac:dyDescent="0.25">
      <c r="A54" s="375"/>
      <c r="B54" s="376"/>
      <c r="C54" s="377"/>
      <c r="D54" s="377"/>
      <c r="E54" s="386"/>
    </row>
    <row r="55" spans="1:5" s="374" customFormat="1" ht="15.75" x14ac:dyDescent="0.25">
      <c r="A55" s="379" t="s">
        <v>207</v>
      </c>
      <c r="B55" s="380" t="s">
        <v>114</v>
      </c>
      <c r="C55" s="381"/>
      <c r="D55" s="381"/>
      <c r="E55" s="382"/>
    </row>
    <row r="56" spans="1:5" ht="14.25" customHeight="1" x14ac:dyDescent="0.2">
      <c r="A56" s="383">
        <v>1</v>
      </c>
      <c r="B56" s="384" t="s">
        <v>412</v>
      </c>
      <c r="C56" s="385">
        <v>0</v>
      </c>
      <c r="D56" s="385">
        <v>0</v>
      </c>
      <c r="E56" s="385">
        <f>D56+ C56</f>
        <v>0</v>
      </c>
    </row>
    <row r="57" spans="1:5" ht="14.25" customHeight="1" x14ac:dyDescent="0.2">
      <c r="A57" s="383">
        <v>2</v>
      </c>
      <c r="B57" s="384" t="s">
        <v>413</v>
      </c>
      <c r="C57" s="385">
        <v>0</v>
      </c>
      <c r="D57" s="385">
        <v>0</v>
      </c>
      <c r="E57" s="385">
        <f>D57+ C57</f>
        <v>0</v>
      </c>
    </row>
    <row r="58" spans="1:5" ht="15.75" x14ac:dyDescent="0.25">
      <c r="A58" s="375"/>
      <c r="B58" s="376"/>
      <c r="C58" s="377"/>
      <c r="D58" s="377"/>
      <c r="E58" s="386"/>
    </row>
    <row r="59" spans="1:5" s="374" customFormat="1" ht="15.75" x14ac:dyDescent="0.25">
      <c r="A59" s="379" t="s">
        <v>208</v>
      </c>
      <c r="B59" s="380" t="s">
        <v>122</v>
      </c>
      <c r="C59" s="381"/>
      <c r="D59" s="381"/>
      <c r="E59" s="382"/>
    </row>
    <row r="60" spans="1:5" ht="14.25" customHeight="1" x14ac:dyDescent="0.2">
      <c r="A60" s="383">
        <v>1</v>
      </c>
      <c r="B60" s="384" t="s">
        <v>412</v>
      </c>
      <c r="C60" s="385">
        <v>38772</v>
      </c>
      <c r="D60" s="385">
        <v>10457</v>
      </c>
      <c r="E60" s="385">
        <f>D60+ C60</f>
        <v>49229</v>
      </c>
    </row>
    <row r="61" spans="1:5" ht="14.25" customHeight="1" x14ac:dyDescent="0.2">
      <c r="A61" s="383">
        <v>2</v>
      </c>
      <c r="B61" s="384" t="s">
        <v>413</v>
      </c>
      <c r="C61" s="385">
        <v>0</v>
      </c>
      <c r="D61" s="385">
        <v>0</v>
      </c>
      <c r="E61" s="385">
        <f>D61+ C61</f>
        <v>0</v>
      </c>
    </row>
    <row r="62" spans="1:5" ht="15.75" x14ac:dyDescent="0.25">
      <c r="A62" s="375"/>
      <c r="B62" s="376"/>
      <c r="C62" s="377"/>
      <c r="D62" s="377"/>
      <c r="E62" s="386"/>
    </row>
    <row r="63" spans="1:5" s="374" customFormat="1" ht="15.75" x14ac:dyDescent="0.25">
      <c r="A63" s="379" t="s">
        <v>209</v>
      </c>
      <c r="B63" s="380" t="s">
        <v>129</v>
      </c>
      <c r="C63" s="381"/>
      <c r="D63" s="381"/>
      <c r="E63" s="382"/>
    </row>
    <row r="64" spans="1:5" ht="14.25" customHeight="1" x14ac:dyDescent="0.2">
      <c r="A64" s="383">
        <v>1</v>
      </c>
      <c r="B64" s="384" t="s">
        <v>412</v>
      </c>
      <c r="C64" s="385">
        <v>0</v>
      </c>
      <c r="D64" s="385">
        <v>0</v>
      </c>
      <c r="E64" s="385">
        <f>D64+ C64</f>
        <v>0</v>
      </c>
    </row>
    <row r="65" spans="1:5" ht="14.25" customHeight="1" x14ac:dyDescent="0.2">
      <c r="A65" s="383">
        <v>2</v>
      </c>
      <c r="B65" s="384" t="s">
        <v>413</v>
      </c>
      <c r="C65" s="385">
        <v>0</v>
      </c>
      <c r="D65" s="385">
        <v>0</v>
      </c>
      <c r="E65" s="385">
        <f>D65+ C65</f>
        <v>0</v>
      </c>
    </row>
    <row r="66" spans="1:5" ht="15.75" x14ac:dyDescent="0.25">
      <c r="A66" s="375"/>
      <c r="B66" s="376"/>
      <c r="C66" s="377"/>
      <c r="D66" s="377"/>
      <c r="E66" s="386"/>
    </row>
    <row r="67" spans="1:5" s="374" customFormat="1" ht="15.75" x14ac:dyDescent="0.25">
      <c r="A67" s="379" t="s">
        <v>210</v>
      </c>
      <c r="B67" s="380" t="s">
        <v>140</v>
      </c>
      <c r="C67" s="381"/>
      <c r="D67" s="381"/>
      <c r="E67" s="382"/>
    </row>
    <row r="68" spans="1:5" ht="14.25" customHeight="1" x14ac:dyDescent="0.2">
      <c r="A68" s="383">
        <v>1</v>
      </c>
      <c r="B68" s="384" t="s">
        <v>412</v>
      </c>
      <c r="C68" s="385">
        <v>0</v>
      </c>
      <c r="D68" s="385">
        <v>0</v>
      </c>
      <c r="E68" s="385">
        <f>D68+ C68</f>
        <v>0</v>
      </c>
    </row>
    <row r="69" spans="1:5" ht="14.25" customHeight="1" x14ac:dyDescent="0.2">
      <c r="A69" s="383">
        <v>2</v>
      </c>
      <c r="B69" s="384" t="s">
        <v>413</v>
      </c>
      <c r="C69" s="385">
        <v>0</v>
      </c>
      <c r="D69" s="385">
        <v>0</v>
      </c>
      <c r="E69" s="385">
        <f>D69+ C69</f>
        <v>0</v>
      </c>
    </row>
    <row r="70" spans="1:5" ht="15.75" x14ac:dyDescent="0.25">
      <c r="A70" s="375"/>
      <c r="B70" s="376"/>
      <c r="C70" s="377"/>
      <c r="D70" s="377"/>
      <c r="E70" s="386"/>
    </row>
    <row r="71" spans="1:5" s="374" customFormat="1" ht="15.75" x14ac:dyDescent="0.25">
      <c r="A71" s="379" t="s">
        <v>211</v>
      </c>
      <c r="B71" s="380" t="s">
        <v>147</v>
      </c>
      <c r="C71" s="381"/>
      <c r="D71" s="381"/>
      <c r="E71" s="382"/>
    </row>
    <row r="72" spans="1:5" ht="14.25" customHeight="1" x14ac:dyDescent="0.2">
      <c r="A72" s="383">
        <v>1</v>
      </c>
      <c r="B72" s="384" t="s">
        <v>412</v>
      </c>
      <c r="C72" s="385">
        <v>0</v>
      </c>
      <c r="D72" s="385">
        <v>0</v>
      </c>
      <c r="E72" s="385">
        <f>D72+ C72</f>
        <v>0</v>
      </c>
    </row>
    <row r="73" spans="1:5" ht="14.25" customHeight="1" x14ac:dyDescent="0.2">
      <c r="A73" s="383">
        <v>2</v>
      </c>
      <c r="B73" s="384" t="s">
        <v>413</v>
      </c>
      <c r="C73" s="385">
        <v>0</v>
      </c>
      <c r="D73" s="385">
        <v>0</v>
      </c>
      <c r="E73" s="385">
        <f>D73+ C73</f>
        <v>0</v>
      </c>
    </row>
    <row r="74" spans="1:5" ht="15.75" x14ac:dyDescent="0.25">
      <c r="A74" s="375"/>
      <c r="B74" s="376"/>
      <c r="C74" s="377"/>
      <c r="D74" s="377"/>
      <c r="E74" s="386"/>
    </row>
    <row r="75" spans="1:5" s="374" customFormat="1" ht="15.75" x14ac:dyDescent="0.25">
      <c r="A75" s="379" t="s">
        <v>212</v>
      </c>
      <c r="B75" s="380" t="s">
        <v>155</v>
      </c>
      <c r="C75" s="381"/>
      <c r="D75" s="381"/>
      <c r="E75" s="382"/>
    </row>
    <row r="76" spans="1:5" ht="14.25" customHeight="1" x14ac:dyDescent="0.2">
      <c r="A76" s="383">
        <v>1</v>
      </c>
      <c r="B76" s="384" t="s">
        <v>412</v>
      </c>
      <c r="C76" s="385">
        <v>0</v>
      </c>
      <c r="D76" s="385">
        <v>0</v>
      </c>
      <c r="E76" s="385">
        <f>D76+ C76</f>
        <v>0</v>
      </c>
    </row>
    <row r="77" spans="1:5" ht="14.25" customHeight="1" x14ac:dyDescent="0.2">
      <c r="A77" s="383">
        <v>2</v>
      </c>
      <c r="B77" s="384" t="s">
        <v>413</v>
      </c>
      <c r="C77" s="385">
        <v>0</v>
      </c>
      <c r="D77" s="385">
        <v>0</v>
      </c>
      <c r="E77" s="385">
        <f>D77+ C77</f>
        <v>0</v>
      </c>
    </row>
    <row r="78" spans="1:5" ht="15.75" x14ac:dyDescent="0.25">
      <c r="A78" s="375"/>
      <c r="B78" s="376"/>
      <c r="C78" s="377"/>
      <c r="D78" s="377"/>
      <c r="E78" s="386"/>
    </row>
    <row r="79" spans="1:5" s="374" customFormat="1" ht="15.75" x14ac:dyDescent="0.25">
      <c r="A79" s="379" t="s">
        <v>213</v>
      </c>
      <c r="B79" s="380" t="s">
        <v>160</v>
      </c>
      <c r="C79" s="381"/>
      <c r="D79" s="381"/>
      <c r="E79" s="382"/>
    </row>
    <row r="80" spans="1:5" ht="14.25" customHeight="1" x14ac:dyDescent="0.2">
      <c r="A80" s="383">
        <v>1</v>
      </c>
      <c r="B80" s="384" t="s">
        <v>412</v>
      </c>
      <c r="C80" s="385">
        <v>0</v>
      </c>
      <c r="D80" s="385">
        <v>0</v>
      </c>
      <c r="E80" s="385">
        <f>D80+ C80</f>
        <v>0</v>
      </c>
    </row>
    <row r="81" spans="1:6" ht="14.25" customHeight="1" x14ac:dyDescent="0.2">
      <c r="A81" s="383">
        <v>2</v>
      </c>
      <c r="B81" s="384" t="s">
        <v>413</v>
      </c>
      <c r="C81" s="385">
        <v>0</v>
      </c>
      <c r="D81" s="385">
        <v>0</v>
      </c>
      <c r="E81" s="385">
        <f>D81+ C81</f>
        <v>0</v>
      </c>
    </row>
    <row r="82" spans="1:6" ht="15.75" x14ac:dyDescent="0.25">
      <c r="A82" s="375"/>
      <c r="B82" s="376"/>
      <c r="C82" s="377"/>
      <c r="D82" s="377"/>
      <c r="E82" s="386"/>
    </row>
    <row r="83" spans="1:6" s="374" customFormat="1" ht="15.75" x14ac:dyDescent="0.25">
      <c r="A83" s="379" t="s">
        <v>214</v>
      </c>
      <c r="B83" s="380" t="s">
        <v>168</v>
      </c>
      <c r="C83" s="381"/>
      <c r="D83" s="381"/>
      <c r="E83" s="382"/>
    </row>
    <row r="84" spans="1:6" ht="14.25" customHeight="1" x14ac:dyDescent="0.2">
      <c r="A84" s="383">
        <v>1</v>
      </c>
      <c r="B84" s="384" t="s">
        <v>412</v>
      </c>
      <c r="C84" s="385">
        <v>6668</v>
      </c>
      <c r="D84" s="385">
        <v>1800</v>
      </c>
      <c r="E84" s="385">
        <f>D84+ C84</f>
        <v>8468</v>
      </c>
    </row>
    <row r="85" spans="1:6" ht="14.25" customHeight="1" x14ac:dyDescent="0.2">
      <c r="A85" s="383">
        <v>2</v>
      </c>
      <c r="B85" s="384" t="s">
        <v>413</v>
      </c>
      <c r="C85" s="385">
        <v>24761</v>
      </c>
      <c r="D85" s="385">
        <v>9409</v>
      </c>
      <c r="E85" s="385">
        <f>D85+ C85</f>
        <v>34170</v>
      </c>
    </row>
    <row r="86" spans="1:6" ht="15.75" x14ac:dyDescent="0.25">
      <c r="A86" s="375"/>
      <c r="B86" s="376"/>
      <c r="C86" s="377"/>
      <c r="D86" s="377"/>
      <c r="E86" s="386"/>
    </row>
    <row r="87" spans="1:6" s="374" customFormat="1" ht="15.75" x14ac:dyDescent="0.25">
      <c r="A87" s="379" t="s">
        <v>215</v>
      </c>
      <c r="B87" s="380" t="s">
        <v>173</v>
      </c>
      <c r="C87" s="381"/>
      <c r="D87" s="381"/>
      <c r="E87" s="382"/>
    </row>
    <row r="88" spans="1:6" ht="14.25" customHeight="1" x14ac:dyDescent="0.2">
      <c r="A88" s="383">
        <v>1</v>
      </c>
      <c r="B88" s="384" t="s">
        <v>412</v>
      </c>
      <c r="C88" s="385">
        <v>0</v>
      </c>
      <c r="D88" s="385">
        <v>0</v>
      </c>
      <c r="E88" s="385">
        <f>D88+ C88</f>
        <v>0</v>
      </c>
    </row>
    <row r="89" spans="1:6" ht="14.25" customHeight="1" x14ac:dyDescent="0.2">
      <c r="A89" s="383">
        <v>2</v>
      </c>
      <c r="B89" s="384" t="s">
        <v>413</v>
      </c>
      <c r="C89" s="385">
        <v>0</v>
      </c>
      <c r="D89" s="385">
        <v>0</v>
      </c>
      <c r="E89" s="385">
        <f>D89+ C89</f>
        <v>0</v>
      </c>
    </row>
    <row r="90" spans="1:6" ht="15.75" x14ac:dyDescent="0.25">
      <c r="A90" s="375"/>
      <c r="B90" s="376"/>
      <c r="C90" s="377"/>
      <c r="D90" s="377"/>
      <c r="E90" s="386"/>
    </row>
    <row r="91" spans="1:6" ht="13.5" customHeight="1" x14ac:dyDescent="0.2">
      <c r="A91" s="387"/>
      <c r="B91" s="513"/>
      <c r="C91" s="513"/>
      <c r="D91" s="513"/>
      <c r="E91" s="388"/>
    </row>
    <row r="92" spans="1:6" ht="15" customHeight="1" x14ac:dyDescent="0.2">
      <c r="A92" s="389"/>
      <c r="B92" s="510" t="s">
        <v>414</v>
      </c>
      <c r="C92" s="510"/>
      <c r="D92" s="510"/>
      <c r="E92" s="510"/>
      <c r="F92" s="387"/>
    </row>
    <row r="93" spans="1:6" ht="13.5" customHeight="1" x14ac:dyDescent="0.2">
      <c r="A93" s="389"/>
      <c r="B93" s="390"/>
      <c r="C93" s="390"/>
      <c r="D93" s="390"/>
      <c r="E93" s="390"/>
      <c r="F93" s="387"/>
    </row>
    <row r="94" spans="1:6" ht="32.1" customHeight="1" x14ac:dyDescent="0.2">
      <c r="A94" s="389"/>
      <c r="B94" s="510" t="s">
        <v>415</v>
      </c>
      <c r="C94" s="510"/>
      <c r="D94" s="510"/>
      <c r="E94" s="510"/>
      <c r="F94" s="387"/>
    </row>
    <row r="95" spans="1:6" ht="15" customHeight="1" x14ac:dyDescent="0.2">
      <c r="A95" s="387"/>
      <c r="B95" s="510" t="s">
        <v>416</v>
      </c>
      <c r="C95" s="510"/>
      <c r="D95" s="510"/>
      <c r="E95" s="510"/>
      <c r="F95" s="387"/>
    </row>
    <row r="96" spans="1:6" ht="15" customHeight="1" x14ac:dyDescent="0.2">
      <c r="A96" s="387"/>
      <c r="B96" s="510" t="s">
        <v>417</v>
      </c>
      <c r="C96" s="510"/>
      <c r="D96" s="510"/>
      <c r="E96" s="510"/>
      <c r="F96" s="387"/>
    </row>
  </sheetData>
  <mergeCells count="10">
    <mergeCell ref="B92:E92"/>
    <mergeCell ref="B94:E94"/>
    <mergeCell ref="B95:E95"/>
    <mergeCell ref="B96:E96"/>
    <mergeCell ref="A2:E2"/>
    <mergeCell ref="A3:E3"/>
    <mergeCell ref="A4:E4"/>
    <mergeCell ref="A5:E5"/>
    <mergeCell ref="A6:E6"/>
    <mergeCell ref="B91:D91"/>
  </mergeCells>
  <pageMargins left="0.25" right="0.25" top="0.5" bottom="0.5" header="0.25" footer="0.25"/>
  <pageSetup paperSize="9" scale="41" orientation="portrait" horizontalDpi="1200" verticalDpi="1200" r:id="rId1"/>
  <headerFooter>
    <oddHeader>&amp;LOFFICE OF HEALTH CARE ACCESS&amp;CANNUAL REPORTING&amp;RWILLIAM W. BACKUS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H51" sqref="H51"/>
    </sheetView>
  </sheetViews>
  <sheetFormatPr defaultRowHeight="15" customHeight="1" x14ac:dyDescent="0.2"/>
  <cols>
    <col min="1" max="1" width="6.5703125" style="421" customWidth="1"/>
    <col min="2" max="2" width="82.5703125" style="39" bestFit="1" customWidth="1"/>
    <col min="3" max="3" width="24.7109375" style="393" bestFit="1"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179</v>
      </c>
      <c r="B4" s="467"/>
      <c r="C4" s="467"/>
    </row>
    <row r="5" spans="1:4" ht="15.75" customHeight="1" x14ac:dyDescent="0.25">
      <c r="A5" s="467" t="s">
        <v>418</v>
      </c>
      <c r="B5" s="467"/>
      <c r="C5" s="467"/>
    </row>
    <row r="6" spans="1:4" ht="15.75" customHeight="1" x14ac:dyDescent="0.25">
      <c r="A6" s="467" t="s">
        <v>419</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420</v>
      </c>
    </row>
    <row r="10" spans="1:4" ht="15.75" customHeight="1" x14ac:dyDescent="0.25">
      <c r="A10" s="400"/>
      <c r="B10" s="401"/>
      <c r="C10" s="402"/>
    </row>
    <row r="11" spans="1:4" ht="30" customHeight="1" x14ac:dyDescent="0.25">
      <c r="A11" s="403" t="s">
        <v>345</v>
      </c>
      <c r="B11" s="404" t="s">
        <v>421</v>
      </c>
      <c r="C11" s="405"/>
    </row>
    <row r="12" spans="1:4" ht="45" customHeight="1" x14ac:dyDescent="0.2">
      <c r="A12" s="406" t="s">
        <v>422</v>
      </c>
      <c r="B12" s="407" t="s">
        <v>423</v>
      </c>
      <c r="C12" s="408" t="s">
        <v>424</v>
      </c>
    </row>
    <row r="13" spans="1:4" ht="15" customHeight="1" x14ac:dyDescent="0.2">
      <c r="A13" s="409"/>
      <c r="B13" s="410"/>
      <c r="C13" s="411"/>
    </row>
    <row r="14" spans="1:4" ht="30" customHeight="1" x14ac:dyDescent="0.2">
      <c r="A14" s="412" t="s">
        <v>425</v>
      </c>
      <c r="B14" s="413" t="s">
        <v>426</v>
      </c>
      <c r="C14" s="414" t="s">
        <v>424</v>
      </c>
    </row>
    <row r="15" spans="1:4" ht="15" customHeight="1" x14ac:dyDescent="0.2">
      <c r="A15" s="415"/>
      <c r="B15" s="410"/>
      <c r="C15" s="411"/>
    </row>
    <row r="16" spans="1:4" ht="30" customHeight="1" x14ac:dyDescent="0.2">
      <c r="A16" s="412" t="s">
        <v>427</v>
      </c>
      <c r="B16" s="413" t="s">
        <v>428</v>
      </c>
      <c r="C16" s="414" t="s">
        <v>424</v>
      </c>
    </row>
    <row r="17" spans="1:3" ht="15" customHeight="1" x14ac:dyDescent="0.2">
      <c r="A17" s="415"/>
      <c r="B17" s="410"/>
      <c r="C17" s="411"/>
    </row>
    <row r="18" spans="1:3" ht="30" customHeight="1" x14ac:dyDescent="0.2">
      <c r="A18" s="412" t="s">
        <v>429</v>
      </c>
      <c r="B18" s="413" t="s">
        <v>430</v>
      </c>
      <c r="C18" s="414" t="s">
        <v>424</v>
      </c>
    </row>
    <row r="19" spans="1:3" ht="15" customHeight="1" x14ac:dyDescent="0.2">
      <c r="A19" s="416"/>
      <c r="B19" s="417"/>
      <c r="C19" s="411"/>
    </row>
    <row r="20" spans="1:3" ht="30" customHeight="1" x14ac:dyDescent="0.2">
      <c r="A20" s="418" t="s">
        <v>431</v>
      </c>
      <c r="B20" s="419" t="s">
        <v>432</v>
      </c>
      <c r="C20" s="420">
        <v>0</v>
      </c>
    </row>
  </sheetData>
  <mergeCells count="5">
    <mergeCell ref="A2:C2"/>
    <mergeCell ref="A3:C3"/>
    <mergeCell ref="A4:C4"/>
    <mergeCell ref="A5:C5"/>
    <mergeCell ref="A6:C6"/>
  </mergeCells>
  <pageMargins left="0.25" right="0.25" top="0.5" bottom="0.5" header="0.25" footer="0.25"/>
  <pageSetup paperSize="9" scale="73" orientation="portrait" horizontalDpi="1200" verticalDpi="1200" r:id="rId1"/>
  <headerFooter>
    <oddHeader>&amp;LOFFICE OF HEALTH CARE ACCESS&amp;CANNUAL REPORTING&amp;RWILLIAM W. BACKUS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activeCell="H51" sqref="H51"/>
    </sheetView>
  </sheetViews>
  <sheetFormatPr defaultRowHeight="15" x14ac:dyDescent="0.2"/>
  <cols>
    <col min="1" max="1" width="8.7109375" style="422" customWidth="1"/>
    <col min="2" max="2" width="80.28515625" style="422" bestFit="1" customWidth="1"/>
    <col min="3" max="3" width="13.85546875" style="422" bestFit="1" customWidth="1"/>
    <col min="4"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355</v>
      </c>
      <c r="B2" s="515"/>
      <c r="C2" s="515"/>
      <c r="D2" s="515"/>
      <c r="E2" s="515"/>
      <c r="F2" s="516"/>
    </row>
    <row r="3" spans="1:6" ht="15" customHeight="1" x14ac:dyDescent="0.25">
      <c r="A3" s="461" t="s">
        <v>433</v>
      </c>
      <c r="B3" s="461"/>
      <c r="C3" s="461"/>
      <c r="D3" s="461"/>
      <c r="E3" s="461"/>
      <c r="F3" s="461"/>
    </row>
    <row r="4" spans="1:6" ht="15" customHeight="1" x14ac:dyDescent="0.25">
      <c r="A4" s="461" t="s">
        <v>434</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435</v>
      </c>
      <c r="D7" s="2" t="s">
        <v>436</v>
      </c>
      <c r="E7" s="424" t="s">
        <v>263</v>
      </c>
      <c r="F7" s="424" t="s">
        <v>437</v>
      </c>
    </row>
    <row r="8" spans="1:6" ht="15" customHeight="1" x14ac:dyDescent="0.25">
      <c r="A8" s="426" t="s">
        <v>5</v>
      </c>
      <c r="B8" s="427" t="s">
        <v>6</v>
      </c>
      <c r="C8" s="426" t="s">
        <v>263</v>
      </c>
      <c r="D8" s="426" t="s">
        <v>263</v>
      </c>
      <c r="E8" s="426" t="s">
        <v>438</v>
      </c>
      <c r="F8" s="426" t="s">
        <v>438</v>
      </c>
    </row>
    <row r="9" spans="1:6" ht="15" customHeight="1" x14ac:dyDescent="0.25">
      <c r="A9" s="425"/>
      <c r="B9" s="425"/>
      <c r="C9" s="425"/>
      <c r="D9" s="425"/>
      <c r="E9" s="425"/>
      <c r="F9" s="425"/>
    </row>
    <row r="10" spans="1:6" ht="15" customHeight="1" x14ac:dyDescent="0.25">
      <c r="A10" s="426" t="s">
        <v>225</v>
      </c>
      <c r="B10" s="428" t="s">
        <v>439</v>
      </c>
      <c r="C10" s="428"/>
      <c r="D10" s="428"/>
      <c r="E10" s="428"/>
      <c r="F10" s="429"/>
    </row>
    <row r="11" spans="1:6" ht="15" customHeight="1" x14ac:dyDescent="0.25">
      <c r="A11" s="426"/>
      <c r="B11" s="428"/>
      <c r="C11" s="428"/>
      <c r="D11" s="428"/>
      <c r="E11" s="428"/>
      <c r="F11" s="429"/>
    </row>
    <row r="12" spans="1:6" x14ac:dyDescent="0.2">
      <c r="A12" s="430" t="s">
        <v>440</v>
      </c>
      <c r="B12" s="431" t="s">
        <v>441</v>
      </c>
      <c r="C12" s="432">
        <v>2283</v>
      </c>
      <c r="D12" s="432">
        <v>1731</v>
      </c>
      <c r="E12" s="432">
        <f>+D12-C12</f>
        <v>-552</v>
      </c>
      <c r="F12" s="429">
        <f>IF(C12=0,0,E12/C12)</f>
        <v>-0.24178712220762155</v>
      </c>
    </row>
    <row r="13" spans="1:6" ht="15" customHeight="1" x14ac:dyDescent="0.25">
      <c r="A13" s="430" t="s">
        <v>442</v>
      </c>
      <c r="B13" s="431" t="s">
        <v>443</v>
      </c>
      <c r="C13" s="432">
        <v>2013</v>
      </c>
      <c r="D13" s="432">
        <v>1575</v>
      </c>
      <c r="E13" s="432">
        <f>+D13-C13</f>
        <v>-438</v>
      </c>
      <c r="F13" s="433">
        <f>IF(C13=0,0,E13/C13)</f>
        <v>-0.21758569299552907</v>
      </c>
    </row>
    <row r="14" spans="1:6" ht="15" customHeight="1" x14ac:dyDescent="0.25">
      <c r="A14" s="434"/>
      <c r="B14" s="434"/>
      <c r="C14" s="434"/>
      <c r="D14" s="434"/>
      <c r="E14" s="434"/>
    </row>
    <row r="15" spans="1:6" x14ac:dyDescent="0.2">
      <c r="A15" s="430" t="s">
        <v>444</v>
      </c>
      <c r="B15" s="431" t="s">
        <v>445</v>
      </c>
      <c r="C15" s="435">
        <v>5263975</v>
      </c>
      <c r="D15" s="435">
        <v>4309525</v>
      </c>
      <c r="E15" s="435">
        <f>+D15-C15</f>
        <v>-954450</v>
      </c>
      <c r="F15" s="429">
        <f>IF(C15=0,0,E15/C15)</f>
        <v>-0.18131735048133776</v>
      </c>
    </row>
    <row r="16" spans="1:6" ht="15" customHeight="1" x14ac:dyDescent="0.25">
      <c r="A16" s="436"/>
      <c r="B16" s="434" t="s">
        <v>446</v>
      </c>
      <c r="C16" s="437">
        <f>IF(C13=0,0,C15/C13)</f>
        <v>2614.9900645802286</v>
      </c>
      <c r="D16" s="437">
        <f>IF(D13=0,0,D15/D13)</f>
        <v>2736.2063492063494</v>
      </c>
      <c r="E16" s="437">
        <f>+D16-C16</f>
        <v>121.2162846261208</v>
      </c>
      <c r="F16" s="433">
        <f>IF(C16=0,0,E16/C16)</f>
        <v>4.6354395860994997E-2</v>
      </c>
    </row>
    <row r="17" spans="1:6" ht="15" customHeight="1" x14ac:dyDescent="0.25">
      <c r="A17" s="434"/>
      <c r="B17" s="434"/>
      <c r="C17" s="434"/>
      <c r="D17" s="434"/>
      <c r="E17" s="434"/>
      <c r="F17" s="429"/>
    </row>
    <row r="18" spans="1:6" x14ac:dyDescent="0.2">
      <c r="A18" s="430" t="s">
        <v>447</v>
      </c>
      <c r="B18" s="431" t="s">
        <v>448</v>
      </c>
      <c r="C18" s="431">
        <v>0.38005499999999998</v>
      </c>
      <c r="D18" s="431">
        <v>0.35559400000000002</v>
      </c>
      <c r="E18" s="438">
        <f>+D18-C18</f>
        <v>-2.4460999999999955E-2</v>
      </c>
      <c r="F18" s="429">
        <f>IF(C18=0,0,E18/C18)</f>
        <v>-6.4361737116996109E-2</v>
      </c>
    </row>
    <row r="19" spans="1:6" ht="15" customHeight="1" x14ac:dyDescent="0.25">
      <c r="A19" s="436"/>
      <c r="B19" s="434" t="s">
        <v>449</v>
      </c>
      <c r="C19" s="437">
        <f>+C15*C18</f>
        <v>2000600.0186249998</v>
      </c>
      <c r="D19" s="437">
        <f>+D15*D18</f>
        <v>1532441.23285</v>
      </c>
      <c r="E19" s="437">
        <f>+D19-C19</f>
        <v>-468158.78577499976</v>
      </c>
      <c r="F19" s="433">
        <f>IF(C19=0,0,E19/C19)</f>
        <v>-0.23400918795190379</v>
      </c>
    </row>
    <row r="20" spans="1:6" ht="15" customHeight="1" x14ac:dyDescent="0.25">
      <c r="A20" s="436"/>
      <c r="B20" s="434" t="s">
        <v>450</v>
      </c>
      <c r="C20" s="437">
        <f>IF(C13=0,0,C19/C13)</f>
        <v>993.84004899403863</v>
      </c>
      <c r="D20" s="437">
        <f>IF(D13=0,0,D19/D13)</f>
        <v>972.97856053968258</v>
      </c>
      <c r="E20" s="437">
        <f>+D20-C20</f>
        <v>-20.861488454356049</v>
      </c>
      <c r="F20" s="433">
        <f>IF(C20=0,0,E20/C20)</f>
        <v>-2.0990790696623639E-2</v>
      </c>
    </row>
    <row r="21" spans="1:6" ht="15" customHeight="1" x14ac:dyDescent="0.25">
      <c r="A21" s="425"/>
      <c r="B21" s="434"/>
      <c r="C21" s="439"/>
      <c r="D21" s="439"/>
      <c r="E21" s="439"/>
      <c r="F21" s="429"/>
    </row>
    <row r="22" spans="1:6" x14ac:dyDescent="0.2">
      <c r="A22" s="430" t="s">
        <v>451</v>
      </c>
      <c r="B22" s="431" t="s">
        <v>452</v>
      </c>
      <c r="C22" s="435">
        <v>1092936</v>
      </c>
      <c r="D22" s="435">
        <v>1132798</v>
      </c>
      <c r="E22" s="435">
        <f>+D22-C22</f>
        <v>39862</v>
      </c>
      <c r="F22" s="429">
        <f>IF(C22=0,0,E22/C22)</f>
        <v>3.647240094570954E-2</v>
      </c>
    </row>
    <row r="23" spans="1:6" x14ac:dyDescent="0.2">
      <c r="A23" s="430" t="s">
        <v>453</v>
      </c>
      <c r="B23" s="431" t="s">
        <v>454</v>
      </c>
      <c r="C23" s="440">
        <v>1729890</v>
      </c>
      <c r="D23" s="440">
        <v>1281768</v>
      </c>
      <c r="E23" s="440">
        <f>+D23-C23</f>
        <v>-448122</v>
      </c>
      <c r="F23" s="429">
        <f>IF(C23=0,0,E23/C23)</f>
        <v>-0.25904652897005009</v>
      </c>
    </row>
    <row r="24" spans="1:6" x14ac:dyDescent="0.2">
      <c r="A24" s="430" t="s">
        <v>455</v>
      </c>
      <c r="B24" s="431" t="s">
        <v>456</v>
      </c>
      <c r="C24" s="440">
        <v>2441149</v>
      </c>
      <c r="D24" s="440">
        <v>1894959</v>
      </c>
      <c r="E24" s="440">
        <f>+D24-C24</f>
        <v>-546190</v>
      </c>
      <c r="F24" s="429">
        <f>IF(C24=0,0,E24/C24)</f>
        <v>-0.22374299971038228</v>
      </c>
    </row>
    <row r="25" spans="1:6" ht="15" customHeight="1" x14ac:dyDescent="0.25">
      <c r="A25" s="425"/>
      <c r="B25" s="434" t="s">
        <v>445</v>
      </c>
      <c r="C25" s="437">
        <f>+C22+C23+C24</f>
        <v>5263975</v>
      </c>
      <c r="D25" s="437">
        <f>+D22+D23+D24</f>
        <v>4309525</v>
      </c>
      <c r="E25" s="437">
        <f>+E22+E23+E24</f>
        <v>-954450</v>
      </c>
      <c r="F25" s="433">
        <f>IF(C25=0,0,E25/C25)</f>
        <v>-0.18131735048133776</v>
      </c>
    </row>
    <row r="26" spans="1:6" ht="15" customHeight="1" x14ac:dyDescent="0.25">
      <c r="A26" s="426"/>
      <c r="B26" s="434"/>
      <c r="C26" s="441"/>
      <c r="D26" s="441"/>
      <c r="E26" s="441"/>
      <c r="F26" s="429"/>
    </row>
    <row r="27" spans="1:6" x14ac:dyDescent="0.2">
      <c r="A27" s="430" t="s">
        <v>457</v>
      </c>
      <c r="B27" s="431" t="s">
        <v>458</v>
      </c>
      <c r="C27" s="440">
        <v>1610</v>
      </c>
      <c r="D27" s="440">
        <v>1713</v>
      </c>
      <c r="E27" s="440">
        <f>+D27-C27</f>
        <v>103</v>
      </c>
      <c r="F27" s="429">
        <f>IF(C27=0,0,E27/C27)</f>
        <v>6.3975155279503107E-2</v>
      </c>
    </row>
    <row r="28" spans="1:6" x14ac:dyDescent="0.2">
      <c r="A28" s="430" t="s">
        <v>459</v>
      </c>
      <c r="B28" s="431" t="s">
        <v>460</v>
      </c>
      <c r="C28" s="440">
        <v>394</v>
      </c>
      <c r="D28" s="440">
        <v>352</v>
      </c>
      <c r="E28" s="440">
        <f>+D28-C28</f>
        <v>-42</v>
      </c>
      <c r="F28" s="429">
        <f>IF(C28=0,0,E28/C28)</f>
        <v>-0.1065989847715736</v>
      </c>
    </row>
    <row r="29" spans="1:6" x14ac:dyDescent="0.2">
      <c r="A29" s="430" t="s">
        <v>461</v>
      </c>
      <c r="B29" s="431" t="s">
        <v>462</v>
      </c>
      <c r="C29" s="440">
        <v>2273</v>
      </c>
      <c r="D29" s="440">
        <v>1642</v>
      </c>
      <c r="E29" s="440">
        <f>+D29-C29</f>
        <v>-631</v>
      </c>
      <c r="F29" s="429">
        <f>IF(C29=0,0,E29/C29)</f>
        <v>-0.27760668719753628</v>
      </c>
    </row>
    <row r="30" spans="1:6" x14ac:dyDescent="0.2">
      <c r="A30" s="430" t="s">
        <v>463</v>
      </c>
      <c r="B30" s="431" t="s">
        <v>464</v>
      </c>
      <c r="C30" s="440">
        <v>5797</v>
      </c>
      <c r="D30" s="440">
        <v>4576</v>
      </c>
      <c r="E30" s="440">
        <f>+D30-C30</f>
        <v>-1221</v>
      </c>
      <c r="F30" s="429">
        <f>IF(C30=0,0,E30/C30)</f>
        <v>-0.21062618595825428</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465</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233</v>
      </c>
      <c r="B36" s="428" t="s">
        <v>466</v>
      </c>
      <c r="C36" s="425"/>
      <c r="D36" s="425"/>
      <c r="E36" s="425"/>
      <c r="F36" s="425"/>
    </row>
    <row r="37" spans="1:6" ht="15" customHeight="1" x14ac:dyDescent="0.25">
      <c r="A37" s="426"/>
      <c r="B37" s="442"/>
      <c r="C37" s="425"/>
      <c r="D37" s="425"/>
      <c r="E37" s="425"/>
      <c r="F37" s="425"/>
    </row>
    <row r="38" spans="1:6" x14ac:dyDescent="0.2">
      <c r="A38" s="430" t="s">
        <v>440</v>
      </c>
      <c r="B38" s="431" t="s">
        <v>441</v>
      </c>
      <c r="C38" s="432">
        <v>0</v>
      </c>
      <c r="D38" s="432">
        <v>0</v>
      </c>
      <c r="E38" s="432">
        <f>+D38-C38</f>
        <v>0</v>
      </c>
      <c r="F38" s="429">
        <f>IF(C38=0,0,E38/C38)</f>
        <v>0</v>
      </c>
    </row>
    <row r="39" spans="1:6" ht="15" customHeight="1" x14ac:dyDescent="0.25">
      <c r="A39" s="430" t="s">
        <v>442</v>
      </c>
      <c r="B39" s="431" t="s">
        <v>443</v>
      </c>
      <c r="C39" s="432">
        <v>0</v>
      </c>
      <c r="D39" s="432">
        <v>0</v>
      </c>
      <c r="E39" s="432">
        <f>+D39-C39</f>
        <v>0</v>
      </c>
      <c r="F39" s="433">
        <f>IF(C39=0,0,E39/C39)</f>
        <v>0</v>
      </c>
    </row>
    <row r="40" spans="1:6" ht="15" customHeight="1" x14ac:dyDescent="0.25">
      <c r="A40" s="431"/>
      <c r="B40" s="431"/>
      <c r="C40" s="434"/>
      <c r="D40" s="434"/>
      <c r="E40" s="434"/>
    </row>
    <row r="41" spans="1:6" x14ac:dyDescent="0.2">
      <c r="A41" s="430" t="s">
        <v>444</v>
      </c>
      <c r="B41" s="431" t="s">
        <v>467</v>
      </c>
      <c r="C41" s="435">
        <v>0</v>
      </c>
      <c r="D41" s="435">
        <v>0</v>
      </c>
      <c r="E41" s="435">
        <f>+D41-C41</f>
        <v>0</v>
      </c>
      <c r="F41" s="429">
        <f>IF(C41=0,0,E41/C41)</f>
        <v>0</v>
      </c>
    </row>
    <row r="42" spans="1:6" ht="15" customHeight="1" x14ac:dyDescent="0.25">
      <c r="A42" s="425"/>
      <c r="B42" s="434" t="s">
        <v>446</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447</v>
      </c>
      <c r="B44" s="431" t="s">
        <v>448</v>
      </c>
      <c r="C44" s="431">
        <v>0</v>
      </c>
      <c r="D44" s="431">
        <v>0</v>
      </c>
      <c r="E44" s="438">
        <f>+D44-C44</f>
        <v>0</v>
      </c>
      <c r="F44" s="429">
        <f>IF(C44=0,0,E44/C44)</f>
        <v>0</v>
      </c>
    </row>
    <row r="45" spans="1:6" ht="15" customHeight="1" x14ac:dyDescent="0.25">
      <c r="A45" s="425"/>
      <c r="B45" s="434" t="s">
        <v>449</v>
      </c>
      <c r="C45" s="437">
        <f>+C41*C44</f>
        <v>0</v>
      </c>
      <c r="D45" s="437">
        <f>+D41*D44</f>
        <v>0</v>
      </c>
      <c r="E45" s="437">
        <f>+D45-C45</f>
        <v>0</v>
      </c>
      <c r="F45" s="433">
        <f>IF(C45=0,0,E45/C45)</f>
        <v>0</v>
      </c>
    </row>
    <row r="46" spans="1:6" ht="15" customHeight="1" x14ac:dyDescent="0.25">
      <c r="A46" s="425"/>
      <c r="B46" s="434" t="s">
        <v>450</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451</v>
      </c>
      <c r="B48" s="431" t="s">
        <v>468</v>
      </c>
      <c r="C48" s="435">
        <v>0</v>
      </c>
      <c r="D48" s="435">
        <v>0</v>
      </c>
      <c r="E48" s="435">
        <f>+D48-C48</f>
        <v>0</v>
      </c>
      <c r="F48" s="429">
        <f>IF(C48=0,0,E48/C48)</f>
        <v>0</v>
      </c>
    </row>
    <row r="49" spans="1:7" x14ac:dyDescent="0.2">
      <c r="A49" s="430" t="s">
        <v>453</v>
      </c>
      <c r="B49" s="431" t="s">
        <v>469</v>
      </c>
      <c r="C49" s="440">
        <v>0</v>
      </c>
      <c r="D49" s="440">
        <v>0</v>
      </c>
      <c r="E49" s="440">
        <f>+D49-C49</f>
        <v>0</v>
      </c>
      <c r="F49" s="429">
        <f>IF(C49=0,0,E49/C49)</f>
        <v>0</v>
      </c>
    </row>
    <row r="50" spans="1:7" x14ac:dyDescent="0.2">
      <c r="A50" s="430" t="s">
        <v>455</v>
      </c>
      <c r="B50" s="431" t="s">
        <v>470</v>
      </c>
      <c r="C50" s="440">
        <v>0</v>
      </c>
      <c r="D50" s="440">
        <v>0</v>
      </c>
      <c r="E50" s="440">
        <f>+D50-C50</f>
        <v>0</v>
      </c>
      <c r="F50" s="429">
        <f>IF(C50=0,0,E50/C50)</f>
        <v>0</v>
      </c>
    </row>
    <row r="51" spans="1:7" ht="15" customHeight="1" x14ac:dyDescent="0.25">
      <c r="A51" s="425"/>
      <c r="B51" s="434" t="s">
        <v>467</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457</v>
      </c>
      <c r="B53" s="431" t="s">
        <v>471</v>
      </c>
      <c r="C53" s="440">
        <v>0</v>
      </c>
      <c r="D53" s="440">
        <v>0</v>
      </c>
      <c r="E53" s="440">
        <f>+D53-C53</f>
        <v>0</v>
      </c>
      <c r="F53" s="429">
        <f>IF(C53=0,0,E53/C53)</f>
        <v>0</v>
      </c>
    </row>
    <row r="54" spans="1:7" x14ac:dyDescent="0.2">
      <c r="A54" s="430" t="s">
        <v>459</v>
      </c>
      <c r="B54" s="431" t="s">
        <v>472</v>
      </c>
      <c r="C54" s="440">
        <v>0</v>
      </c>
      <c r="D54" s="440">
        <v>0</v>
      </c>
      <c r="E54" s="440">
        <f>+D54-C54</f>
        <v>0</v>
      </c>
      <c r="F54" s="429">
        <f>IF(C54=0,0,E54/C54)</f>
        <v>0</v>
      </c>
    </row>
    <row r="55" spans="1:7" x14ac:dyDescent="0.2">
      <c r="A55" s="430" t="s">
        <v>461</v>
      </c>
      <c r="B55" s="431" t="s">
        <v>473</v>
      </c>
      <c r="C55" s="440">
        <v>0</v>
      </c>
      <c r="D55" s="440">
        <v>0</v>
      </c>
      <c r="E55" s="440">
        <f>+D55-C55</f>
        <v>0</v>
      </c>
      <c r="F55" s="429">
        <f>IF(C55=0,0,E55/C55)</f>
        <v>0</v>
      </c>
    </row>
    <row r="56" spans="1:7" x14ac:dyDescent="0.2">
      <c r="A56" s="430" t="s">
        <v>463</v>
      </c>
      <c r="B56" s="431" t="s">
        <v>474</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475</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61" orientation="portrait" horizontalDpi="1200" verticalDpi="1200" r:id="rId1"/>
  <headerFooter>
    <oddHeader>&amp;LOFFICE OF HEALTH CARE ACCESS&amp;CANNUAL REPORTING&amp;RWILLIAM W. BACKUS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Cotto, Carmen</cp:lastModifiedBy>
  <cp:lastPrinted>2016-07-18T16:36:43Z</cp:lastPrinted>
  <dcterms:created xsi:type="dcterms:W3CDTF">2016-07-18T16:16:52Z</dcterms:created>
  <dcterms:modified xsi:type="dcterms:W3CDTF">2016-07-27T15:02:01Z</dcterms:modified>
</cp:coreProperties>
</file>