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Report17A!$A$13:$C$21</definedName>
    <definedName name="_xlnm.Print_Area" localSheetId="8">Report17B!$A$10:$F$20</definedName>
    <definedName name="_xlnm.Print_Area" localSheetId="9">Report18!$A$9:$C$77</definedName>
    <definedName name="_xlnm.Print_Area" localSheetId="10">Report19!$A$11:$E$31</definedName>
    <definedName name="_xlnm.Print_Area" localSheetId="0">Report20!$A$11:$C$130</definedName>
    <definedName name="_xlnm.Print_Area" localSheetId="11">Report21!$A$11:$E$44</definedName>
    <definedName name="_xlnm.Print_Area" localSheetId="12">Report22!$A$11:$C$20</definedName>
    <definedName name="_xlnm.Print_Area" localSheetId="13">Report23!$A$9:$F$59</definedName>
    <definedName name="_xlnm.Print_Area" localSheetId="1">Report5!$A$10:$D$80</definedName>
    <definedName name="_xlnm.Print_Area" localSheetId="2">Report6!$A$10:$E$56</definedName>
    <definedName name="_xlnm.Print_Area" localSheetId="3">Report6A!$A$10:$F$44</definedName>
    <definedName name="_xlnm.Print_Area" localSheetId="4">Report7!$A$10:$D$39</definedName>
    <definedName name="_xlnm.Print_Area" localSheetId="5">Report8!$A$10:$D$42</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E54" i="17"/>
  <c r="F54" i="17" s="1"/>
  <c r="E53" i="17"/>
  <c r="F53" i="17" s="1"/>
  <c r="D51" i="17"/>
  <c r="C51" i="17"/>
  <c r="F50" i="17"/>
  <c r="E50" i="17"/>
  <c r="F49" i="17"/>
  <c r="E49" i="17"/>
  <c r="E48" i="17"/>
  <c r="F48" i="17" s="1"/>
  <c r="D45" i="17"/>
  <c r="D46" i="17"/>
  <c r="C45" i="17"/>
  <c r="C46" i="17" s="1"/>
  <c r="F44" i="17"/>
  <c r="E44" i="17"/>
  <c r="D42" i="17"/>
  <c r="E42" i="17" s="1"/>
  <c r="F42" i="17" s="1"/>
  <c r="C42" i="17"/>
  <c r="F41" i="17"/>
  <c r="E41" i="17"/>
  <c r="F39" i="17"/>
  <c r="E39" i="17"/>
  <c r="F38" i="17"/>
  <c r="E38" i="17"/>
  <c r="F30" i="17"/>
  <c r="E30" i="17"/>
  <c r="F29" i="17"/>
  <c r="E29" i="17"/>
  <c r="E28" i="17"/>
  <c r="F28" i="17" s="1"/>
  <c r="E27" i="17"/>
  <c r="F27" i="17" s="1"/>
  <c r="D25" i="17"/>
  <c r="C25" i="17"/>
  <c r="E24" i="17"/>
  <c r="F24" i="17" s="1"/>
  <c r="E23" i="17"/>
  <c r="F23" i="17" s="1"/>
  <c r="E22" i="17"/>
  <c r="F22" i="17" s="1"/>
  <c r="D19" i="17"/>
  <c r="D20" i="17" s="1"/>
  <c r="E20" i="17" s="1"/>
  <c r="C19" i="17"/>
  <c r="C20" i="17" s="1"/>
  <c r="E18" i="17"/>
  <c r="F18" i="17"/>
  <c r="D16" i="17"/>
  <c r="C16" i="17"/>
  <c r="F16" i="17" s="1"/>
  <c r="E15" i="17"/>
  <c r="F15" i="17"/>
  <c r="E13" i="17"/>
  <c r="F13" i="17"/>
  <c r="E12" i="17"/>
  <c r="F12" i="17"/>
  <c r="E37" i="15"/>
  <c r="E36" i="15"/>
  <c r="E33" i="15"/>
  <c r="E32" i="15"/>
  <c r="E29" i="15"/>
  <c r="E28" i="15"/>
  <c r="E25" i="15"/>
  <c r="E24" i="15"/>
  <c r="E21" i="15"/>
  <c r="E20" i="15"/>
  <c r="E17" i="15"/>
  <c r="E16" i="15"/>
  <c r="E13" i="15"/>
  <c r="E12" i="15"/>
  <c r="D31" i="14"/>
  <c r="C31" i="14"/>
  <c r="E31" i="14" s="1"/>
  <c r="E29" i="14"/>
  <c r="E27" i="14"/>
  <c r="E25" i="14"/>
  <c r="E23" i="14"/>
  <c r="E21" i="14"/>
  <c r="E19" i="14"/>
  <c r="E17" i="14"/>
  <c r="E15" i="14"/>
  <c r="E13" i="14"/>
  <c r="E11" i="14"/>
  <c r="F20" i="12"/>
  <c r="E20" i="12"/>
  <c r="D20" i="12"/>
  <c r="C20" i="12"/>
  <c r="C21" i="11"/>
  <c r="F36" i="10"/>
  <c r="E36" i="10"/>
  <c r="D35" i="10"/>
  <c r="E35" i="10" s="1"/>
  <c r="C35" i="10"/>
  <c r="F35" i="10" s="1"/>
  <c r="F34" i="10"/>
  <c r="E34" i="10"/>
  <c r="F33" i="10"/>
  <c r="E33" i="10"/>
  <c r="F32" i="10"/>
  <c r="E32" i="10"/>
  <c r="F31" i="10"/>
  <c r="E31" i="10"/>
  <c r="F30" i="10"/>
  <c r="E30" i="10"/>
  <c r="E27" i="10"/>
  <c r="F27" i="10" s="1"/>
  <c r="D26" i="10"/>
  <c r="C26" i="10"/>
  <c r="F25" i="10"/>
  <c r="E25" i="10"/>
  <c r="E24" i="10"/>
  <c r="F24" i="10" s="1"/>
  <c r="E23" i="10"/>
  <c r="F23" i="10" s="1"/>
  <c r="F22" i="10"/>
  <c r="E22" i="10"/>
  <c r="E21" i="10"/>
  <c r="F21" i="10" s="1"/>
  <c r="F18" i="10"/>
  <c r="E18" i="10"/>
  <c r="D17" i="10"/>
  <c r="E17" i="10" s="1"/>
  <c r="C17" i="10"/>
  <c r="F17" i="10" s="1"/>
  <c r="F16" i="10"/>
  <c r="E16" i="10"/>
  <c r="F15" i="10"/>
  <c r="E15" i="10"/>
  <c r="F14" i="10"/>
  <c r="E14" i="10"/>
  <c r="F13" i="10"/>
  <c r="E13" i="10"/>
  <c r="F12" i="10"/>
  <c r="E12" i="10"/>
  <c r="C19" i="9"/>
  <c r="C41" i="9"/>
  <c r="C39" i="8"/>
  <c r="F23" i="7"/>
  <c r="F19" i="7"/>
  <c r="F41" i="7"/>
  <c r="F13" i="7"/>
  <c r="E54" i="6"/>
  <c r="E49" i="6"/>
  <c r="E41" i="6"/>
  <c r="E36" i="6"/>
  <c r="E31" i="6"/>
  <c r="E24" i="6"/>
  <c r="E56" i="6" s="1"/>
  <c r="E17" i="6"/>
  <c r="D76" i="5"/>
  <c r="D73" i="5"/>
  <c r="D65" i="5"/>
  <c r="D75" i="5" s="1"/>
  <c r="D77" i="5" s="1"/>
  <c r="D57" i="5"/>
  <c r="D49" i="5"/>
  <c r="D41" i="5"/>
  <c r="D33" i="5"/>
  <c r="D25" i="5"/>
  <c r="D17" i="5"/>
  <c r="E16" i="17"/>
  <c r="E45" i="17"/>
  <c r="E25" i="17"/>
  <c r="F25" i="17" s="1"/>
  <c r="F26" i="10" l="1"/>
  <c r="F20" i="17"/>
  <c r="E46" i="17"/>
  <c r="F46" i="17" s="1"/>
  <c r="E26" i="10"/>
  <c r="F45" i="17"/>
  <c r="E19" i="17"/>
  <c r="F19" i="17" s="1"/>
  <c r="E51" i="17"/>
  <c r="F51" i="17" s="1"/>
</calcChain>
</file>

<file path=xl/sharedStrings.xml><?xml version="1.0" encoding="utf-8"?>
<sst xmlns="http://schemas.openxmlformats.org/spreadsheetml/2006/main" count="954" uniqueCount="325">
  <si>
    <t>CT CHILDREN`S MEDICAL CENTER</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</si>
  <si>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</si>
  <si>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</si>
  <si>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</si>
  <si>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</si>
  <si>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</si>
  <si>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</si>
  <si>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</si>
  <si>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</si>
  <si>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</si>
  <si>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CCMC CORPORATION</t>
  </si>
  <si>
    <t>Affiliate Description</t>
  </si>
  <si>
    <t>PARENT COMPANY TO CT CHILDREN`S MEDICAL CENTER, CCMC FOUNDATION, CCMC VENTURES,AND CCMC AFFLIATES</t>
  </si>
  <si>
    <t xml:space="preserve">Affiliate type of service </t>
  </si>
  <si>
    <t>Parent Corporation</t>
  </si>
  <si>
    <t>Tax Status</t>
  </si>
  <si>
    <t>Not for Profit</t>
  </si>
  <si>
    <t>Street Address</t>
  </si>
  <si>
    <t>282 WASHINGTON ST., HARTFORD, CT.</t>
  </si>
  <si>
    <t xml:space="preserve">Town </t>
  </si>
  <si>
    <t>Hartford</t>
  </si>
  <si>
    <t>State</t>
  </si>
  <si>
    <t>Connecticut</t>
  </si>
  <si>
    <t>Zip Code</t>
  </si>
  <si>
    <t xml:space="preserve">06106 - </t>
  </si>
  <si>
    <t>CEO Name</t>
  </si>
  <si>
    <t>Martin J. Gavin</t>
  </si>
  <si>
    <t>CEO Title</t>
  </si>
  <si>
    <t>President &amp; CEO</t>
  </si>
  <si>
    <t>CT Agent Name</t>
  </si>
  <si>
    <t>DAVID HADDEN</t>
  </si>
  <si>
    <t>CT Agent Company</t>
  </si>
  <si>
    <t>ROBINSON &amp; COLE</t>
  </si>
  <si>
    <t>CT Agent Company Street Address</t>
  </si>
  <si>
    <t>ONE COMMERCIAL PLAZA, HARTFORD,  CT</t>
  </si>
  <si>
    <t xml:space="preserve">CT Agent Town </t>
  </si>
  <si>
    <t>CT Agent State</t>
  </si>
  <si>
    <t>CT Agent Zip Code</t>
  </si>
  <si>
    <t xml:space="preserve">06103 - </t>
  </si>
  <si>
    <t xml:space="preserve">B.      </t>
  </si>
  <si>
    <t>CCMC AFFILIATES</t>
  </si>
  <si>
    <t>CONSIST OF A SCHOOL.</t>
  </si>
  <si>
    <t>Other HealthCare Svcs(Specify)</t>
  </si>
  <si>
    <t>PRESIDENT &amp; CEO</t>
  </si>
  <si>
    <t>ONE COMMERCIAL PLAZA, HARTFORD, CT</t>
  </si>
  <si>
    <t xml:space="preserve">C.      </t>
  </si>
  <si>
    <t>CCMC FOUNDATION</t>
  </si>
  <si>
    <t>FUNDRAISING FOR CCMC</t>
  </si>
  <si>
    <t>Foundation</t>
  </si>
  <si>
    <t>MARTHA SCHALL</t>
  </si>
  <si>
    <t>PRESIDENT</t>
  </si>
  <si>
    <t xml:space="preserve">D.      </t>
  </si>
  <si>
    <t>CCMC VENTURES</t>
  </si>
  <si>
    <t>CURRENTLY INACTIVE</t>
  </si>
  <si>
    <t>Health Education Services</t>
  </si>
  <si>
    <t>For Profit</t>
  </si>
  <si>
    <t xml:space="preserve">E.      </t>
  </si>
  <si>
    <t>CHILD HEALTH AND DEVELOPMENT INSTITUTE OF CONNECTICUT</t>
  </si>
  <si>
    <t>RUNS PROGRAMS WHICH SUPPORT IMPROVEMENT IN PEDIATRIC AND PRIMARY CARE IN CONNECTICUT.  PRIMARY FOCUS IS TOWARDS UNDERPRIVILEDGED CHILDREN.</t>
  </si>
  <si>
    <t>270 Farmington Avenue, Suite 3, Farmington, CT</t>
  </si>
  <si>
    <t>Farmington</t>
  </si>
  <si>
    <t xml:space="preserve">06032 - </t>
  </si>
  <si>
    <t>Judith Meyers</t>
  </si>
  <si>
    <t>Robinson &amp; Cole</t>
  </si>
  <si>
    <t>One Commercial Plaza, Hartford, CT</t>
  </si>
  <si>
    <t xml:space="preserve">F.      </t>
  </si>
  <si>
    <t>CONNECTICUT CHILDREN'S SPECIALTY GROUP</t>
  </si>
  <si>
    <t>PEDIATRIC PHYSICIAN PRACTICE</t>
  </si>
  <si>
    <t>Physicians Services</t>
  </si>
  <si>
    <t>282 WASHINGTON ST</t>
  </si>
  <si>
    <t>HARTFORD</t>
  </si>
  <si>
    <t>JEFFREY THOMSON</t>
  </si>
  <si>
    <t>ONE COMMERCIAL PLAZA</t>
  </si>
  <si>
    <t xml:space="preserve">G.      </t>
  </si>
  <si>
    <t>THE CHILDREN`S FUND OF CONNECTICUT, INC.</t>
  </si>
  <si>
    <t>TO FUND PROGRAMS THAT WILL ENABLE DISADVANTAGED CHILDREN IN CONNECTICUT TO HAVE ACCESS TO A COMPREHENSIVE AND EFFECTIVE COMMUNITY-BASED HEALTH AND MENTAL HEALTH CARE SYSTEM.</t>
  </si>
  <si>
    <t>270 Farmington Ave, Suite 367, Farmington CT</t>
  </si>
  <si>
    <t>President and CEO</t>
  </si>
  <si>
    <t>ROBINSON &amp; COLE LLP</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</si>
  <si>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</si>
  <si>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</si>
  <si>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</si>
  <si>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</si>
  <si>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</si>
  <si>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</si>
  <si>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</si>
  <si>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</si>
  <si>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</si>
  <si>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</si>
  <si>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</si>
  <si>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</si>
  <si>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</si>
  <si>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</si>
  <si>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</si>
  <si>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</si>
  <si>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</si>
  <si>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</si>
  <si>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</si>
  <si>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</si>
  <si>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</si>
  <si>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</si>
  <si>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</si>
  <si>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</si>
  <si>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</si>
  <si>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</si>
  <si>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</si>
  <si>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</si>
  <si>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</si>
  <si>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</si>
  <si>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</si>
  <si>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</si>
  <si>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</si>
  <si>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</si>
  <si>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</si>
  <si>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</si>
  <si>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</si>
  <si>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</si>
  <si>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</si>
  <si>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Management Fees  </t>
  </si>
  <si>
    <t>09/30/2014</t>
  </si>
  <si>
    <t>Cash Transfer  </t>
  </si>
  <si>
    <t>Bank Fees  </t>
  </si>
  <si>
    <t>Hospital Cash Received  </t>
  </si>
  <si>
    <t>Ending Unconsolidated Intercompany Balance:</t>
  </si>
  <si>
    <t>9/30/2014  </t>
  </si>
  <si>
    <t>B.</t>
  </si>
  <si>
    <t>Fund Balance Transfer  </t>
  </si>
  <si>
    <t>C.</t>
  </si>
  <si>
    <t>Capital Transfers  </t>
  </si>
  <si>
    <t>D.</t>
  </si>
  <si>
    <t>CT Corp Tax  </t>
  </si>
  <si>
    <t>E.</t>
  </si>
  <si>
    <t/>
  </si>
  <si>
    <t>Nothing to Report</t>
  </si>
  <si>
    <t>F.</t>
  </si>
  <si>
    <t>Practice Support  </t>
  </si>
  <si>
    <t>Rent  </t>
  </si>
  <si>
    <t>G.</t>
  </si>
  <si>
    <t>Grand Total:</t>
  </si>
  <si>
    <t>REPORT 6A - TRANSACTIONS BETWEEN HOSPITAL AFFILIATES OR RELATED CORPORATIONS</t>
  </si>
  <si>
    <t>AFFILIATE TRANSFERRING FUNDS</t>
  </si>
  <si>
    <t>AFFILIATE RECEIVING FUNDS</t>
  </si>
  <si>
    <t>AMOUNT</t>
  </si>
  <si>
    <t>Beginning Unconsolidated Intercompany Balance</t>
  </si>
  <si>
    <t>10/01/2013</t>
  </si>
  <si>
    <t>Cash Transfer</t>
  </si>
  <si>
    <t xml:space="preserve">Total: </t>
  </si>
  <si>
    <t>9/30/2014</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</si>
  <si>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</si>
  <si>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</si>
  <si>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</si>
  <si>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</si>
  <si>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</si>
  <si>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</si>
  <si>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</si>
  <si>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</si>
  <si>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</si>
  <si>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</si>
  <si>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Guarantee of lease payments to landlord, summary of lease highlighting Medical Centers guarantee attached</t>
  </si>
  <si>
    <t>3</t>
  </si>
  <si>
    <t>Guarantee of lease payments to landlord, summary of lease highlighting Medical Centers</t>
  </si>
  <si>
    <t>5</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</si>
  <si>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</si>
  <si>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</si>
  <si>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</si>
  <si>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</si>
  <si>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</si>
  <si>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</si>
  <si>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</si>
  <si>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</si>
  <si>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</si>
  <si>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</si>
  <si>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</si>
  <si>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</si>
  <si>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</si>
  <si>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</si>
  <si>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</si>
  <si>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</si>
  <si>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</si>
  <si>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</si>
  <si>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</si>
  <si>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</si>
  <si>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</si>
  <si>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</si>
  <si>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</si>
  <si>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</si>
  <si>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</si>
  <si>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CLAIRE B DAVIS KRAMER FUND</t>
  </si>
  <si>
    <t>2</t>
  </si>
  <si>
    <t>4</t>
  </si>
  <si>
    <t>6</t>
  </si>
  <si>
    <t>7</t>
  </si>
  <si>
    <t>8</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</si>
  <si>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</si>
  <si>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</si>
  <si>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</si>
  <si>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</si>
  <si>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</si>
  <si>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</si>
  <si>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</si>
  <si>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</si>
  <si>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</si>
  <si>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</si>
  <si>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</si>
  <si>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</si>
  <si>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</si>
  <si>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</si>
  <si>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</si>
  <si>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</si>
  <si>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</si>
  <si>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</si>
  <si>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</si>
  <si>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</si>
  <si>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All collection agency/law firms: Accounts are sent weekly to the agency based on an alpha split. Transfers to agencies/law firm are done electronicallt. Accounts are sent when the dunning cycle has been completed unsuccessfully and/or when internal collection efforts have not resolved the account.</t>
  </si>
  <si>
    <t>Hospital's processes and policies for compensating a Collection Agent for services rendered</t>
  </si>
  <si>
    <t>All collection agency/law firms: Billing to the hospital occurs the month after payments are received. Payments to the agencies and/or law firm are based upon a percentage of the amount collected. Legal fees are billed to the hospital as they occur and are paid subsequently.</t>
  </si>
  <si>
    <t>Total Recovery Rate on accounts assigned (excluding Medicare accounts) to Collection Agents</t>
  </si>
  <si>
    <t>II.</t>
  </si>
  <si>
    <t>SPECIFIC COLLECTION AGENT INFORMATION</t>
  </si>
  <si>
    <t>A</t>
  </si>
  <si>
    <t xml:space="preserve">Collection Agent </t>
  </si>
  <si>
    <t>Collection Agent Name</t>
  </si>
  <si>
    <t>Nair and Levin</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</si>
  <si>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</si>
  <si>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</si>
  <si>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</si>
  <si>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</si>
  <si>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</si>
  <si>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</si>
  <si>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</si>
  <si>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</si>
  <si>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Century Financial Services</t>
  </si>
  <si>
    <t>C</t>
  </si>
  <si>
    <t>VIA Health</t>
  </si>
  <si>
    <t>D</t>
  </si>
  <si>
    <t>EOS</t>
  </si>
  <si>
    <t>E</t>
  </si>
  <si>
    <t>Optimum</t>
  </si>
  <si>
    <t>F</t>
  </si>
  <si>
    <t>Sherloq Solutions</t>
  </si>
  <si>
    <t>G</t>
  </si>
  <si>
    <t>AAB</t>
  </si>
  <si>
    <t>ANNUAL REPORTING</t>
  </si>
  <si>
    <t>REPORT 19 - SALARIES AND FRINGE BENEFITS OF THE TEN HIGHEST PAID HOSPITAL POSITIONS</t>
  </si>
  <si>
    <t>POSITION TITLE</t>
  </si>
  <si>
    <t>SALARY</t>
  </si>
  <si>
    <t>FRINGE BENEFITS</t>
  </si>
  <si>
    <t>TOTAL</t>
  </si>
  <si>
    <t>1.</t>
  </si>
  <si>
    <t>2.</t>
  </si>
  <si>
    <t>Senior VP Quality Improvement &amp; Patient Safety</t>
  </si>
  <si>
    <t>3.</t>
  </si>
  <si>
    <t>Executive Vice President Community and Child Healt</t>
  </si>
  <si>
    <t>4.</t>
  </si>
  <si>
    <t>Executive Vice President and Chief Operating Offic</t>
  </si>
  <si>
    <t>5.</t>
  </si>
  <si>
    <t>Senior VP &amp; General Counsel</t>
  </si>
  <si>
    <t>6.</t>
  </si>
  <si>
    <t>Chief Med Information Officer</t>
  </si>
  <si>
    <t>7.</t>
  </si>
  <si>
    <t>VP Marketing &amp; Business Development</t>
  </si>
  <si>
    <t>8.</t>
  </si>
  <si>
    <t>Interim CFO</t>
  </si>
  <si>
    <t>9.</t>
  </si>
  <si>
    <t>Chief Information Officer</t>
  </si>
  <si>
    <t>10.</t>
  </si>
  <si>
    <t>VP Human Resources</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</si>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</sst>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0"/>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16</v>
      </c>
    </row>
    <row r="33" spans="1:3" ht="14.25" customHeight="1" x14ac:dyDescent="0.2">
      <c r="A33" s="19">
        <v>4</v>
      </c>
      <c r="B33" s="20" t="s">
        <v>17</v>
      </c>
      <c r="C33" s="21" t="s">
        <v>18</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26</v>
      </c>
    </row>
    <row r="38" spans="1:3" ht="14.25" customHeight="1" x14ac:dyDescent="0.2">
      <c r="A38" s="19">
        <v>9</v>
      </c>
      <c r="B38" s="20" t="s">
        <v>27</v>
      </c>
      <c r="C38" s="21" t="s">
        <v>43</v>
      </c>
    </row>
    <row r="39" spans="1:3" ht="14.25" customHeight="1" x14ac:dyDescent="0.2">
      <c r="A39" s="19">
        <v>10</v>
      </c>
      <c r="B39" s="20" t="s">
        <v>29</v>
      </c>
      <c r="C39" s="21" t="s">
        <v>30</v>
      </c>
    </row>
    <row r="40" spans="1:3" ht="14.25" customHeight="1" x14ac:dyDescent="0.2">
      <c r="A40" s="19">
        <v>11</v>
      </c>
      <c r="B40" s="20" t="s">
        <v>31</v>
      </c>
      <c r="C40" s="21" t="s">
        <v>32</v>
      </c>
    </row>
    <row r="41" spans="1:3" ht="14.25" customHeight="1" x14ac:dyDescent="0.2">
      <c r="A41" s="19">
        <v>12</v>
      </c>
      <c r="B41" s="20" t="s">
        <v>33</v>
      </c>
      <c r="C41" s="21" t="s">
        <v>44</v>
      </c>
    </row>
    <row r="42" spans="1:3" ht="14.25" customHeight="1" x14ac:dyDescent="0.2">
      <c r="A42" s="19">
        <v>13</v>
      </c>
      <c r="B42" s="20" t="s">
        <v>35</v>
      </c>
      <c r="C42" s="21" t="s">
        <v>20</v>
      </c>
    </row>
    <row r="43" spans="1:3" ht="14.25" customHeight="1" x14ac:dyDescent="0.2">
      <c r="A43" s="19">
        <v>14</v>
      </c>
      <c r="B43" s="20" t="s">
        <v>36</v>
      </c>
      <c r="C43" s="24" t="s">
        <v>22</v>
      </c>
    </row>
    <row r="44" spans="1:3" ht="15" customHeight="1" thickBot="1" x14ac:dyDescent="0.25">
      <c r="A44" s="25">
        <v>15</v>
      </c>
      <c r="B44" s="26" t="s">
        <v>37</v>
      </c>
      <c r="C44" s="27" t="s">
        <v>38</v>
      </c>
    </row>
    <row r="45" spans="1:3" ht="15.75" customHeight="1" x14ac:dyDescent="0.25">
      <c r="A45" s="13"/>
      <c r="B45" s="14"/>
      <c r="C45" s="15"/>
    </row>
    <row r="46" spans="1:3" ht="27.2" customHeight="1" x14ac:dyDescent="0.25">
      <c r="A46" s="16" t="s">
        <v>45</v>
      </c>
      <c r="B46" s="17" t="s">
        <v>9</v>
      </c>
      <c r="C46" s="18" t="s">
        <v>46</v>
      </c>
    </row>
    <row r="47" spans="1:3" ht="38.25" customHeight="1" x14ac:dyDescent="0.2">
      <c r="A47" s="19">
        <v>1</v>
      </c>
      <c r="B47" s="20" t="s">
        <v>11</v>
      </c>
      <c r="C47" s="21" t="s">
        <v>47</v>
      </c>
    </row>
    <row r="48" spans="1:3" ht="14.25" customHeight="1" x14ac:dyDescent="0.2">
      <c r="A48" s="19">
        <v>2</v>
      </c>
      <c r="B48" s="22" t="s">
        <v>13</v>
      </c>
      <c r="C48" s="21" t="s">
        <v>48</v>
      </c>
    </row>
    <row r="49" spans="1:3" ht="14.25" customHeight="1" x14ac:dyDescent="0.2">
      <c r="A49" s="19">
        <v>3</v>
      </c>
      <c r="B49" s="22" t="s">
        <v>15</v>
      </c>
      <c r="C49" s="23" t="s">
        <v>16</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49</v>
      </c>
    </row>
    <row r="55" spans="1:3" ht="14.25" customHeight="1" x14ac:dyDescent="0.2">
      <c r="A55" s="19">
        <v>9</v>
      </c>
      <c r="B55" s="20" t="s">
        <v>27</v>
      </c>
      <c r="C55" s="21" t="s">
        <v>50</v>
      </c>
    </row>
    <row r="56" spans="1:3" ht="14.25" customHeight="1" x14ac:dyDescent="0.2">
      <c r="A56" s="19">
        <v>10</v>
      </c>
      <c r="B56" s="20" t="s">
        <v>29</v>
      </c>
      <c r="C56" s="21" t="s">
        <v>30</v>
      </c>
    </row>
    <row r="57" spans="1:3" ht="14.25" customHeight="1" x14ac:dyDescent="0.2">
      <c r="A57" s="19">
        <v>11</v>
      </c>
      <c r="B57" s="20" t="s">
        <v>31</v>
      </c>
      <c r="C57" s="21" t="s">
        <v>32</v>
      </c>
    </row>
    <row r="58" spans="1:3" ht="14.25" customHeight="1" x14ac:dyDescent="0.2">
      <c r="A58" s="19">
        <v>12</v>
      </c>
      <c r="B58" s="20" t="s">
        <v>33</v>
      </c>
      <c r="C58" s="21" t="s">
        <v>44</v>
      </c>
    </row>
    <row r="59" spans="1:3" ht="14.25" customHeight="1" x14ac:dyDescent="0.2">
      <c r="A59" s="19">
        <v>13</v>
      </c>
      <c r="B59" s="20" t="s">
        <v>35</v>
      </c>
      <c r="C59" s="21" t="s">
        <v>20</v>
      </c>
    </row>
    <row r="60" spans="1:3" ht="14.25" customHeight="1" x14ac:dyDescent="0.2">
      <c r="A60" s="19">
        <v>14</v>
      </c>
      <c r="B60" s="20" t="s">
        <v>36</v>
      </c>
      <c r="C60" s="24" t="s">
        <v>22</v>
      </c>
    </row>
    <row r="61" spans="1:3" ht="15" customHeight="1" thickBot="1" x14ac:dyDescent="0.25">
      <c r="A61" s="25">
        <v>15</v>
      </c>
      <c r="B61" s="26" t="s">
        <v>37</v>
      </c>
      <c r="C61" s="27" t="s">
        <v>38</v>
      </c>
    </row>
    <row r="62" spans="1:3" ht="15.75" customHeight="1" x14ac:dyDescent="0.25">
      <c r="A62" s="13"/>
      <c r="B62" s="14"/>
      <c r="C62" s="15"/>
    </row>
    <row r="63" spans="1:3" ht="27.2" customHeight="1" x14ac:dyDescent="0.25">
      <c r="A63" s="16" t="s">
        <v>51</v>
      </c>
      <c r="B63" s="17" t="s">
        <v>9</v>
      </c>
      <c r="C63" s="18" t="s">
        <v>52</v>
      </c>
    </row>
    <row r="64" spans="1:3" ht="38.25" customHeight="1" x14ac:dyDescent="0.2">
      <c r="A64" s="19">
        <v>1</v>
      </c>
      <c r="B64" s="20" t="s">
        <v>11</v>
      </c>
      <c r="C64" s="21" t="s">
        <v>53</v>
      </c>
    </row>
    <row r="65" spans="1:3" ht="14.25" customHeight="1" x14ac:dyDescent="0.2">
      <c r="A65" s="19">
        <v>2</v>
      </c>
      <c r="B65" s="22" t="s">
        <v>13</v>
      </c>
      <c r="C65" s="21" t="s">
        <v>54</v>
      </c>
    </row>
    <row r="66" spans="1:3" ht="14.25" customHeight="1" x14ac:dyDescent="0.2">
      <c r="A66" s="19">
        <v>3</v>
      </c>
      <c r="B66" s="22" t="s">
        <v>15</v>
      </c>
      <c r="C66" s="23" t="s">
        <v>55</v>
      </c>
    </row>
    <row r="67" spans="1:3" ht="14.25" customHeight="1" x14ac:dyDescent="0.2">
      <c r="A67" s="19">
        <v>4</v>
      </c>
      <c r="B67" s="20" t="s">
        <v>17</v>
      </c>
      <c r="C67" s="21" t="s">
        <v>18</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26</v>
      </c>
    </row>
    <row r="72" spans="1:3" ht="14.25" customHeight="1" x14ac:dyDescent="0.2">
      <c r="A72" s="19">
        <v>9</v>
      </c>
      <c r="B72" s="20" t="s">
        <v>27</v>
      </c>
      <c r="C72" s="21" t="s">
        <v>28</v>
      </c>
    </row>
    <row r="73" spans="1:3" ht="14.25" customHeight="1" x14ac:dyDescent="0.2">
      <c r="A73" s="19">
        <v>10</v>
      </c>
      <c r="B73" s="20" t="s">
        <v>29</v>
      </c>
      <c r="C73" s="21" t="s">
        <v>30</v>
      </c>
    </row>
    <row r="74" spans="1:3" ht="14.25" customHeight="1" x14ac:dyDescent="0.2">
      <c r="A74" s="19">
        <v>11</v>
      </c>
      <c r="B74" s="20" t="s">
        <v>31</v>
      </c>
      <c r="C74" s="21" t="s">
        <v>32</v>
      </c>
    </row>
    <row r="75" spans="1:3" ht="14.25" customHeight="1" x14ac:dyDescent="0.2">
      <c r="A75" s="19">
        <v>12</v>
      </c>
      <c r="B75" s="20" t="s">
        <v>33</v>
      </c>
      <c r="C75" s="21" t="s">
        <v>44</v>
      </c>
    </row>
    <row r="76" spans="1:3" ht="14.25" customHeight="1" x14ac:dyDescent="0.2">
      <c r="A76" s="19">
        <v>13</v>
      </c>
      <c r="B76" s="20" t="s">
        <v>35</v>
      </c>
      <c r="C76" s="21" t="s">
        <v>20</v>
      </c>
    </row>
    <row r="77" spans="1:3" ht="14.25" customHeight="1" x14ac:dyDescent="0.2">
      <c r="A77" s="19">
        <v>14</v>
      </c>
      <c r="B77" s="20" t="s">
        <v>36</v>
      </c>
      <c r="C77" s="24" t="s">
        <v>22</v>
      </c>
    </row>
    <row r="78" spans="1:3" ht="15" customHeight="1" thickBot="1" x14ac:dyDescent="0.25">
      <c r="A78" s="25">
        <v>15</v>
      </c>
      <c r="B78" s="26" t="s">
        <v>37</v>
      </c>
      <c r="C78" s="27" t="s">
        <v>38</v>
      </c>
    </row>
    <row r="79" spans="1:3" ht="15.75" customHeight="1" x14ac:dyDescent="0.25">
      <c r="A79" s="13"/>
      <c r="B79" s="14"/>
      <c r="C79" s="15"/>
    </row>
    <row r="80" spans="1:3" ht="27.2" customHeight="1" x14ac:dyDescent="0.25">
      <c r="A80" s="16" t="s">
        <v>56</v>
      </c>
      <c r="B80" s="17" t="s">
        <v>9</v>
      </c>
      <c r="C80" s="18" t="s">
        <v>57</v>
      </c>
    </row>
    <row r="81" spans="1:3" ht="38.25" customHeight="1" x14ac:dyDescent="0.2">
      <c r="A81" s="19">
        <v>1</v>
      </c>
      <c r="B81" s="20" t="s">
        <v>11</v>
      </c>
      <c r="C81" s="21" t="s">
        <v>58</v>
      </c>
    </row>
    <row r="82" spans="1:3" ht="14.25" customHeight="1" x14ac:dyDescent="0.2">
      <c r="A82" s="19">
        <v>2</v>
      </c>
      <c r="B82" s="22" t="s">
        <v>13</v>
      </c>
      <c r="C82" s="21" t="s">
        <v>42</v>
      </c>
    </row>
    <row r="83" spans="1:3" ht="14.25" customHeight="1" x14ac:dyDescent="0.2">
      <c r="A83" s="19">
        <v>3</v>
      </c>
      <c r="B83" s="22" t="s">
        <v>15</v>
      </c>
      <c r="C83" s="23" t="s">
        <v>16</v>
      </c>
    </row>
    <row r="84" spans="1:3" ht="14.25" customHeight="1" x14ac:dyDescent="0.2">
      <c r="A84" s="19">
        <v>4</v>
      </c>
      <c r="B84" s="20" t="s">
        <v>17</v>
      </c>
      <c r="C84" s="21" t="s">
        <v>59</v>
      </c>
    </row>
    <row r="85" spans="1:3" ht="14.25" customHeight="1" x14ac:dyDescent="0.2">
      <c r="A85" s="19">
        <v>5</v>
      </c>
      <c r="B85" s="20" t="s">
        <v>19</v>
      </c>
      <c r="C85" s="21" t="s">
        <v>60</v>
      </c>
    </row>
    <row r="86" spans="1:3" ht="14.25" customHeight="1" x14ac:dyDescent="0.2">
      <c r="A86" s="19">
        <v>6</v>
      </c>
      <c r="B86" s="20" t="s">
        <v>21</v>
      </c>
      <c r="C86" s="24" t="s">
        <v>22</v>
      </c>
    </row>
    <row r="87" spans="1:3" ht="14.25" customHeight="1" x14ac:dyDescent="0.2">
      <c r="A87" s="19">
        <v>7</v>
      </c>
      <c r="B87" s="20" t="s">
        <v>23</v>
      </c>
      <c r="C87" s="21" t="s">
        <v>61</v>
      </c>
    </row>
    <row r="88" spans="1:3" ht="14.25" customHeight="1" x14ac:dyDescent="0.2">
      <c r="A88" s="19">
        <v>8</v>
      </c>
      <c r="B88" s="20" t="s">
        <v>25</v>
      </c>
      <c r="C88" s="21" t="s">
        <v>62</v>
      </c>
    </row>
    <row r="89" spans="1:3" ht="14.25" customHeight="1" x14ac:dyDescent="0.2">
      <c r="A89" s="19">
        <v>9</v>
      </c>
      <c r="B89" s="20" t="s">
        <v>27</v>
      </c>
      <c r="C89" s="21" t="s">
        <v>28</v>
      </c>
    </row>
    <row r="90" spans="1:3" ht="14.25" customHeight="1" x14ac:dyDescent="0.2">
      <c r="A90" s="19">
        <v>10</v>
      </c>
      <c r="B90" s="20" t="s">
        <v>29</v>
      </c>
      <c r="C90" s="21" t="s">
        <v>30</v>
      </c>
    </row>
    <row r="91" spans="1:3" ht="14.25" customHeight="1" x14ac:dyDescent="0.2">
      <c r="A91" s="19">
        <v>11</v>
      </c>
      <c r="B91" s="20" t="s">
        <v>31</v>
      </c>
      <c r="C91" s="21" t="s">
        <v>63</v>
      </c>
    </row>
    <row r="92" spans="1:3" ht="14.25" customHeight="1" x14ac:dyDescent="0.2">
      <c r="A92" s="19">
        <v>12</v>
      </c>
      <c r="B92" s="20" t="s">
        <v>33</v>
      </c>
      <c r="C92" s="21" t="s">
        <v>64</v>
      </c>
    </row>
    <row r="93" spans="1:3" ht="14.25" customHeight="1" x14ac:dyDescent="0.2">
      <c r="A93" s="19">
        <v>13</v>
      </c>
      <c r="B93" s="20" t="s">
        <v>35</v>
      </c>
      <c r="C93" s="21" t="s">
        <v>20</v>
      </c>
    </row>
    <row r="94" spans="1:3" ht="14.25" customHeight="1" x14ac:dyDescent="0.2">
      <c r="A94" s="19">
        <v>14</v>
      </c>
      <c r="B94" s="20" t="s">
        <v>36</v>
      </c>
      <c r="C94" s="24" t="s">
        <v>22</v>
      </c>
    </row>
    <row r="95" spans="1:3" ht="15" customHeight="1" thickBot="1" x14ac:dyDescent="0.25">
      <c r="A95" s="25">
        <v>15</v>
      </c>
      <c r="B95" s="26" t="s">
        <v>37</v>
      </c>
      <c r="C95" s="27" t="s">
        <v>38</v>
      </c>
    </row>
    <row r="96" spans="1:3" ht="15.75" customHeight="1" x14ac:dyDescent="0.25">
      <c r="A96" s="13"/>
      <c r="B96" s="14"/>
      <c r="C96" s="15"/>
    </row>
    <row r="97" spans="1:3" ht="27.2" customHeight="1" x14ac:dyDescent="0.25">
      <c r="A97" s="16" t="s">
        <v>65</v>
      </c>
      <c r="B97" s="17" t="s">
        <v>9</v>
      </c>
      <c r="C97" s="18" t="s">
        <v>66</v>
      </c>
    </row>
    <row r="98" spans="1:3" ht="38.25" customHeight="1" x14ac:dyDescent="0.2">
      <c r="A98" s="19">
        <v>1</v>
      </c>
      <c r="B98" s="20" t="s">
        <v>11</v>
      </c>
      <c r="C98" s="21" t="s">
        <v>67</v>
      </c>
    </row>
    <row r="99" spans="1:3" ht="14.25" customHeight="1" x14ac:dyDescent="0.2">
      <c r="A99" s="19">
        <v>2</v>
      </c>
      <c r="B99" s="22" t="s">
        <v>13</v>
      </c>
      <c r="C99" s="21" t="s">
        <v>68</v>
      </c>
    </row>
    <row r="100" spans="1:3" ht="14.25" customHeight="1" x14ac:dyDescent="0.2">
      <c r="A100" s="19">
        <v>3</v>
      </c>
      <c r="B100" s="22" t="s">
        <v>15</v>
      </c>
      <c r="C100" s="23" t="s">
        <v>16</v>
      </c>
    </row>
    <row r="101" spans="1:3" ht="14.25" customHeight="1" x14ac:dyDescent="0.2">
      <c r="A101" s="19">
        <v>4</v>
      </c>
      <c r="B101" s="20" t="s">
        <v>17</v>
      </c>
      <c r="C101" s="21" t="s">
        <v>69</v>
      </c>
    </row>
    <row r="102" spans="1:3" ht="14.25" customHeight="1" x14ac:dyDescent="0.2">
      <c r="A102" s="19">
        <v>5</v>
      </c>
      <c r="B102" s="20" t="s">
        <v>19</v>
      </c>
      <c r="C102" s="21" t="s">
        <v>70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71</v>
      </c>
    </row>
    <row r="106" spans="1:3" ht="14.25" customHeight="1" x14ac:dyDescent="0.2">
      <c r="A106" s="19">
        <v>9</v>
      </c>
      <c r="B106" s="20" t="s">
        <v>27</v>
      </c>
      <c r="C106" s="21" t="s">
        <v>50</v>
      </c>
    </row>
    <row r="107" spans="1:3" ht="14.25" customHeight="1" x14ac:dyDescent="0.2">
      <c r="A107" s="19">
        <v>10</v>
      </c>
      <c r="B107" s="20" t="s">
        <v>29</v>
      </c>
      <c r="C107" s="21" t="s">
        <v>30</v>
      </c>
    </row>
    <row r="108" spans="1:3" ht="14.25" customHeight="1" x14ac:dyDescent="0.2">
      <c r="A108" s="19">
        <v>11</v>
      </c>
      <c r="B108" s="20" t="s">
        <v>31</v>
      </c>
      <c r="C108" s="21" t="s">
        <v>32</v>
      </c>
    </row>
    <row r="109" spans="1:3" ht="14.25" customHeight="1" x14ac:dyDescent="0.2">
      <c r="A109" s="19">
        <v>12</v>
      </c>
      <c r="B109" s="20" t="s">
        <v>33</v>
      </c>
      <c r="C109" s="21" t="s">
        <v>72</v>
      </c>
    </row>
    <row r="110" spans="1:3" ht="14.25" customHeight="1" x14ac:dyDescent="0.2">
      <c r="A110" s="19">
        <v>13</v>
      </c>
      <c r="B110" s="20" t="s">
        <v>35</v>
      </c>
      <c r="C110" s="21" t="s">
        <v>70</v>
      </c>
    </row>
    <row r="111" spans="1:3" ht="14.25" customHeight="1" x14ac:dyDescent="0.2">
      <c r="A111" s="19">
        <v>14</v>
      </c>
      <c r="B111" s="20" t="s">
        <v>36</v>
      </c>
      <c r="C111" s="24" t="s">
        <v>22</v>
      </c>
    </row>
    <row r="112" spans="1:3" ht="15" customHeight="1" thickBot="1" x14ac:dyDescent="0.25">
      <c r="A112" s="25">
        <v>15</v>
      </c>
      <c r="B112" s="26" t="s">
        <v>37</v>
      </c>
      <c r="C112" s="27" t="s">
        <v>38</v>
      </c>
    </row>
    <row r="113" spans="1:3" ht="15.75" customHeight="1" x14ac:dyDescent="0.25">
      <c r="A113" s="13"/>
      <c r="B113" s="14"/>
      <c r="C113" s="15"/>
    </row>
    <row r="114" spans="1:3" ht="27.2" customHeight="1" x14ac:dyDescent="0.25">
      <c r="A114" s="16" t="s">
        <v>73</v>
      </c>
      <c r="B114" s="17" t="s">
        <v>9</v>
      </c>
      <c r="C114" s="18" t="s">
        <v>74</v>
      </c>
    </row>
    <row r="115" spans="1:3" ht="38.25" customHeight="1" x14ac:dyDescent="0.2">
      <c r="A115" s="19">
        <v>1</v>
      </c>
      <c r="B115" s="20" t="s">
        <v>11</v>
      </c>
      <c r="C115" s="21" t="s">
        <v>75</v>
      </c>
    </row>
    <row r="116" spans="1:3" ht="14.25" customHeight="1" x14ac:dyDescent="0.2">
      <c r="A116" s="19">
        <v>2</v>
      </c>
      <c r="B116" s="22" t="s">
        <v>13</v>
      </c>
      <c r="C116" s="21" t="s">
        <v>48</v>
      </c>
    </row>
    <row r="117" spans="1:3" ht="14.25" customHeight="1" x14ac:dyDescent="0.2">
      <c r="A117" s="19">
        <v>3</v>
      </c>
      <c r="B117" s="22" t="s">
        <v>15</v>
      </c>
      <c r="C117" s="23" t="s">
        <v>16</v>
      </c>
    </row>
    <row r="118" spans="1:3" ht="14.25" customHeight="1" x14ac:dyDescent="0.2">
      <c r="A118" s="19">
        <v>4</v>
      </c>
      <c r="B118" s="20" t="s">
        <v>17</v>
      </c>
      <c r="C118" s="21" t="s">
        <v>76</v>
      </c>
    </row>
    <row r="119" spans="1:3" ht="14.25" customHeight="1" x14ac:dyDescent="0.2">
      <c r="A119" s="19">
        <v>5</v>
      </c>
      <c r="B119" s="20" t="s">
        <v>19</v>
      </c>
      <c r="C119" s="21" t="s">
        <v>60</v>
      </c>
    </row>
    <row r="120" spans="1:3" ht="14.25" customHeight="1" x14ac:dyDescent="0.2">
      <c r="A120" s="19">
        <v>6</v>
      </c>
      <c r="B120" s="20" t="s">
        <v>21</v>
      </c>
      <c r="C120" s="24" t="s">
        <v>22</v>
      </c>
    </row>
    <row r="121" spans="1:3" ht="14.25" customHeight="1" x14ac:dyDescent="0.2">
      <c r="A121" s="19">
        <v>7</v>
      </c>
      <c r="B121" s="20" t="s">
        <v>23</v>
      </c>
      <c r="C121" s="21" t="s">
        <v>61</v>
      </c>
    </row>
    <row r="122" spans="1:3" ht="14.25" customHeight="1" x14ac:dyDescent="0.2">
      <c r="A122" s="19">
        <v>8</v>
      </c>
      <c r="B122" s="20" t="s">
        <v>25</v>
      </c>
      <c r="C122" s="21" t="s">
        <v>62</v>
      </c>
    </row>
    <row r="123" spans="1:3" ht="14.25" customHeight="1" x14ac:dyDescent="0.2">
      <c r="A123" s="19">
        <v>9</v>
      </c>
      <c r="B123" s="20" t="s">
        <v>27</v>
      </c>
      <c r="C123" s="21" t="s">
        <v>77</v>
      </c>
    </row>
    <row r="124" spans="1:3" ht="14.25" customHeight="1" x14ac:dyDescent="0.2">
      <c r="A124" s="19">
        <v>10</v>
      </c>
      <c r="B124" s="20" t="s">
        <v>29</v>
      </c>
      <c r="C124" s="21" t="s">
        <v>30</v>
      </c>
    </row>
    <row r="125" spans="1:3" ht="14.25" customHeight="1" x14ac:dyDescent="0.2">
      <c r="A125" s="19">
        <v>11</v>
      </c>
      <c r="B125" s="20" t="s">
        <v>31</v>
      </c>
      <c r="C125" s="21" t="s">
        <v>78</v>
      </c>
    </row>
    <row r="126" spans="1:3" ht="14.25" customHeight="1" x14ac:dyDescent="0.2">
      <c r="A126" s="19">
        <v>12</v>
      </c>
      <c r="B126" s="20" t="s">
        <v>33</v>
      </c>
      <c r="C126" s="21" t="s">
        <v>44</v>
      </c>
    </row>
    <row r="127" spans="1:3" ht="14.25" customHeight="1" x14ac:dyDescent="0.2">
      <c r="A127" s="19">
        <v>13</v>
      </c>
      <c r="B127" s="20" t="s">
        <v>35</v>
      </c>
      <c r="C127" s="21" t="s">
        <v>20</v>
      </c>
    </row>
    <row r="128" spans="1:3" ht="14.25" customHeight="1" x14ac:dyDescent="0.2">
      <c r="A128" s="19">
        <v>14</v>
      </c>
      <c r="B128" s="20" t="s">
        <v>36</v>
      </c>
      <c r="C128" s="24" t="s">
        <v>22</v>
      </c>
    </row>
    <row r="129" spans="1:4" ht="15" customHeight="1" thickBot="1" x14ac:dyDescent="0.25">
      <c r="A129" s="25">
        <v>15</v>
      </c>
      <c r="B129" s="26" t="s">
        <v>37</v>
      </c>
      <c r="C129" s="27" t="s">
        <v>38</v>
      </c>
    </row>
    <row r="130" spans="1:4" ht="15.75" x14ac:dyDescent="0.25">
      <c r="A130" s="28" t="s">
        <v>79</v>
      </c>
      <c r="B130" s="28"/>
      <c r="C130" s="28" t="s">
        <v>80</v>
      </c>
      <c r="D130"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REPORTING&amp;RCT CHILDREN`S MEDICAL CENTER</oddHeader>
    <oddFooter>&amp;LREPORT 20&amp;C&amp;P OF &amp;N&amp;R&amp;D,&amp;T</oddFooter>
  </headerFooter>
  <rowBreaks count="2" manualBreakCount="2">
    <brk id="61" max="2" man="1"/>
    <brk id="112"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1"/>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7"/>
      <c r="C1" s="517"/>
    </row>
    <row r="2" spans="1:3" ht="15.75" x14ac:dyDescent="0.25">
      <c r="A2" s="517" t="s">
        <v>0</v>
      </c>
      <c r="B2" s="517"/>
      <c r="C2" s="517"/>
    </row>
    <row r="3" spans="1:3" ht="15.75" x14ac:dyDescent="0.25">
      <c r="A3" s="517" t="s">
        <v>1</v>
      </c>
      <c r="B3" s="517"/>
      <c r="C3" s="517"/>
    </row>
    <row r="4" spans="1:3" ht="15.75" x14ac:dyDescent="0.25">
      <c r="A4" s="517" t="s">
        <v>81</v>
      </c>
      <c r="B4" s="517"/>
      <c r="C4" s="517"/>
    </row>
    <row r="5" spans="1:3" ht="15.75" x14ac:dyDescent="0.25">
      <c r="A5" s="517" t="s">
        <v>208</v>
      </c>
      <c r="B5" s="517"/>
      <c r="C5" s="517"/>
    </row>
    <row r="6" spans="1:3" ht="13.5" customHeight="1" thickBot="1" x14ac:dyDescent="0.3">
      <c r="A6" s="310"/>
      <c r="B6" s="518"/>
      <c r="C6" s="518"/>
    </row>
    <row r="7" spans="1:3" ht="15.75" x14ac:dyDescent="0.25">
      <c r="A7" s="311">
        <v>-1</v>
      </c>
      <c r="B7" s="312">
        <v>-2</v>
      </c>
      <c r="C7" s="313">
        <v>-3</v>
      </c>
    </row>
    <row r="8" spans="1:3" ht="15.6" customHeight="1" thickBot="1" x14ac:dyDescent="0.25">
      <c r="A8" s="314" t="s">
        <v>5</v>
      </c>
      <c r="B8" s="315" t="s">
        <v>6</v>
      </c>
      <c r="C8" s="315" t="s">
        <v>209</v>
      </c>
    </row>
    <row r="9" spans="1:3" ht="15.75" customHeight="1" x14ac:dyDescent="0.25">
      <c r="A9" s="316"/>
      <c r="B9" s="317"/>
      <c r="C9" s="318"/>
    </row>
    <row r="10" spans="1:3" ht="15.75" customHeight="1" thickBot="1" x14ac:dyDescent="0.25">
      <c r="A10" s="319" t="s">
        <v>210</v>
      </c>
      <c r="B10" s="320" t="s">
        <v>211</v>
      </c>
      <c r="C10" s="315"/>
    </row>
    <row r="11" spans="1:3" s="324" customFormat="1" ht="75" customHeight="1" x14ac:dyDescent="0.2">
      <c r="A11" s="321" t="s">
        <v>115</v>
      </c>
      <c r="B11" s="322" t="s">
        <v>212</v>
      </c>
      <c r="C11" s="323" t="s">
        <v>213</v>
      </c>
    </row>
    <row r="12" spans="1:3" s="324" customFormat="1" ht="60" x14ac:dyDescent="0.2">
      <c r="A12" s="325" t="s">
        <v>125</v>
      </c>
      <c r="B12" s="322" t="s">
        <v>214</v>
      </c>
      <c r="C12" s="326" t="s">
        <v>215</v>
      </c>
    </row>
    <row r="13" spans="1:3" s="324" customFormat="1" ht="30" x14ac:dyDescent="0.2">
      <c r="A13" s="327" t="s">
        <v>127</v>
      </c>
      <c r="B13" s="328" t="s">
        <v>216</v>
      </c>
      <c r="C13" s="329">
        <v>0.11849999999999999</v>
      </c>
    </row>
    <row r="14" spans="1:3" ht="13.5" customHeight="1" thickBot="1" x14ac:dyDescent="0.25">
      <c r="A14" s="330"/>
      <c r="B14" s="331"/>
      <c r="C14" s="332"/>
    </row>
    <row r="15" spans="1:3" s="324" customFormat="1" ht="16.5" customHeight="1" thickBot="1" x14ac:dyDescent="0.25">
      <c r="A15" s="333" t="s">
        <v>217</v>
      </c>
      <c r="B15" s="334" t="s">
        <v>218</v>
      </c>
      <c r="C15" s="335"/>
    </row>
    <row r="16" spans="1:3" s="324" customFormat="1" ht="15.75" x14ac:dyDescent="0.2">
      <c r="A16" s="336" t="s">
        <v>219</v>
      </c>
      <c r="B16" s="337" t="s">
        <v>220</v>
      </c>
      <c r="C16" s="338"/>
    </row>
    <row r="17" spans="1:3" s="324" customFormat="1" x14ac:dyDescent="0.2">
      <c r="A17" s="339">
        <v>1</v>
      </c>
      <c r="B17" s="322" t="s">
        <v>221</v>
      </c>
      <c r="C17" s="340" t="s">
        <v>222</v>
      </c>
    </row>
    <row r="18" spans="1:3" s="324" customFormat="1" x14ac:dyDescent="0.2">
      <c r="A18" s="339">
        <v>2</v>
      </c>
      <c r="B18" s="341" t="s">
        <v>223</v>
      </c>
      <c r="C18" s="340" t="s">
        <v>224</v>
      </c>
    </row>
    <row r="19" spans="1:3" s="324" customFormat="1" x14ac:dyDescent="0.2">
      <c r="A19" s="339">
        <v>3</v>
      </c>
      <c r="B19" s="341" t="s">
        <v>225</v>
      </c>
      <c r="C19" s="340" t="s">
        <v>226</v>
      </c>
    </row>
    <row r="20" spans="1:3" s="324" customFormat="1" ht="75" customHeight="1" x14ac:dyDescent="0.2">
      <c r="A20" s="339">
        <v>4</v>
      </c>
      <c r="B20" s="341" t="s">
        <v>227</v>
      </c>
      <c r="C20" s="340" t="s">
        <v>213</v>
      </c>
    </row>
    <row r="21" spans="1:3" s="324" customFormat="1" ht="75" customHeight="1" x14ac:dyDescent="0.2">
      <c r="A21" s="339">
        <v>5</v>
      </c>
      <c r="B21" s="341" t="s">
        <v>228</v>
      </c>
      <c r="C21" s="340" t="s">
        <v>215</v>
      </c>
    </row>
    <row r="22" spans="1:3" s="324" customFormat="1" ht="30" x14ac:dyDescent="0.2">
      <c r="A22" s="342">
        <v>6</v>
      </c>
      <c r="B22" s="341" t="s">
        <v>229</v>
      </c>
      <c r="C22" s="343">
        <v>5.2000000000000005E-2</v>
      </c>
    </row>
    <row r="23" spans="1:3" s="347" customFormat="1" x14ac:dyDescent="0.2">
      <c r="A23" s="344"/>
      <c r="B23" s="345"/>
      <c r="C23" s="346"/>
    </row>
    <row r="24" spans="1:3" s="324" customFormat="1" ht="15.75" x14ac:dyDescent="0.2">
      <c r="A24" s="336" t="s">
        <v>230</v>
      </c>
      <c r="B24" s="337" t="s">
        <v>220</v>
      </c>
      <c r="C24" s="338"/>
    </row>
    <row r="25" spans="1:3" s="324" customFormat="1" x14ac:dyDescent="0.2">
      <c r="A25" s="339">
        <v>1</v>
      </c>
      <c r="B25" s="322" t="s">
        <v>221</v>
      </c>
      <c r="C25" s="340" t="s">
        <v>231</v>
      </c>
    </row>
    <row r="26" spans="1:3" s="324" customFormat="1" x14ac:dyDescent="0.2">
      <c r="A26" s="339">
        <v>2</v>
      </c>
      <c r="B26" s="341" t="s">
        <v>223</v>
      </c>
      <c r="C26" s="340" t="s">
        <v>224</v>
      </c>
    </row>
    <row r="27" spans="1:3" s="324" customFormat="1" x14ac:dyDescent="0.2">
      <c r="A27" s="339">
        <v>3</v>
      </c>
      <c r="B27" s="341" t="s">
        <v>225</v>
      </c>
      <c r="C27" s="340" t="s">
        <v>226</v>
      </c>
    </row>
    <row r="28" spans="1:3" s="324" customFormat="1" ht="75" customHeight="1" x14ac:dyDescent="0.2">
      <c r="A28" s="339">
        <v>4</v>
      </c>
      <c r="B28" s="341" t="s">
        <v>227</v>
      </c>
      <c r="C28" s="340" t="s">
        <v>213</v>
      </c>
    </row>
    <row r="29" spans="1:3" s="324" customFormat="1" ht="75" customHeight="1" x14ac:dyDescent="0.2">
      <c r="A29" s="339">
        <v>5</v>
      </c>
      <c r="B29" s="341" t="s">
        <v>228</v>
      </c>
      <c r="C29" s="340" t="s">
        <v>215</v>
      </c>
    </row>
    <row r="30" spans="1:3" s="324" customFormat="1" ht="30" x14ac:dyDescent="0.2">
      <c r="A30" s="342">
        <v>6</v>
      </c>
      <c r="B30" s="341" t="s">
        <v>229</v>
      </c>
      <c r="C30" s="343">
        <v>6.2E-2</v>
      </c>
    </row>
    <row r="31" spans="1:3" s="347" customFormat="1" x14ac:dyDescent="0.2">
      <c r="A31" s="344"/>
      <c r="B31" s="345"/>
      <c r="C31" s="346"/>
    </row>
    <row r="32" spans="1:3" s="324" customFormat="1" ht="15.75" x14ac:dyDescent="0.2">
      <c r="A32" s="336" t="s">
        <v>232</v>
      </c>
      <c r="B32" s="337" t="s">
        <v>220</v>
      </c>
      <c r="C32" s="338"/>
    </row>
    <row r="33" spans="1:3" s="324" customFormat="1" x14ac:dyDescent="0.2">
      <c r="A33" s="339">
        <v>1</v>
      </c>
      <c r="B33" s="322" t="s">
        <v>221</v>
      </c>
      <c r="C33" s="340" t="s">
        <v>233</v>
      </c>
    </row>
    <row r="34" spans="1:3" s="324" customFormat="1" x14ac:dyDescent="0.2">
      <c r="A34" s="339">
        <v>2</v>
      </c>
      <c r="B34" s="341" t="s">
        <v>223</v>
      </c>
      <c r="C34" s="340" t="s">
        <v>224</v>
      </c>
    </row>
    <row r="35" spans="1:3" s="324" customFormat="1" x14ac:dyDescent="0.2">
      <c r="A35" s="339">
        <v>3</v>
      </c>
      <c r="B35" s="341" t="s">
        <v>225</v>
      </c>
      <c r="C35" s="340" t="s">
        <v>226</v>
      </c>
    </row>
    <row r="36" spans="1:3" s="324" customFormat="1" ht="75" customHeight="1" x14ac:dyDescent="0.2">
      <c r="A36" s="339">
        <v>4</v>
      </c>
      <c r="B36" s="341" t="s">
        <v>227</v>
      </c>
      <c r="C36" s="340" t="s">
        <v>213</v>
      </c>
    </row>
    <row r="37" spans="1:3" s="324" customFormat="1" ht="75" customHeight="1" x14ac:dyDescent="0.2">
      <c r="A37" s="339">
        <v>5</v>
      </c>
      <c r="B37" s="341" t="s">
        <v>228</v>
      </c>
      <c r="C37" s="340" t="s">
        <v>215</v>
      </c>
    </row>
    <row r="38" spans="1:3" s="324" customFormat="1" ht="30" x14ac:dyDescent="0.2">
      <c r="A38" s="342">
        <v>6</v>
      </c>
      <c r="B38" s="341" t="s">
        <v>229</v>
      </c>
      <c r="C38" s="343">
        <v>0.61</v>
      </c>
    </row>
    <row r="39" spans="1:3" s="347" customFormat="1" x14ac:dyDescent="0.2">
      <c r="A39" s="344"/>
      <c r="B39" s="345"/>
      <c r="C39" s="346"/>
    </row>
    <row r="40" spans="1:3" s="324" customFormat="1" ht="15.75" x14ac:dyDescent="0.2">
      <c r="A40" s="336" t="s">
        <v>234</v>
      </c>
      <c r="B40" s="337" t="s">
        <v>220</v>
      </c>
      <c r="C40" s="338"/>
    </row>
    <row r="41" spans="1:3" s="324" customFormat="1" x14ac:dyDescent="0.2">
      <c r="A41" s="339">
        <v>1</v>
      </c>
      <c r="B41" s="322" t="s">
        <v>221</v>
      </c>
      <c r="C41" s="340" t="s">
        <v>235</v>
      </c>
    </row>
    <row r="42" spans="1:3" s="324" customFormat="1" x14ac:dyDescent="0.2">
      <c r="A42" s="339">
        <v>2</v>
      </c>
      <c r="B42" s="341" t="s">
        <v>223</v>
      </c>
      <c r="C42" s="340" t="s">
        <v>224</v>
      </c>
    </row>
    <row r="43" spans="1:3" s="324" customFormat="1" x14ac:dyDescent="0.2">
      <c r="A43" s="339">
        <v>3</v>
      </c>
      <c r="B43" s="341" t="s">
        <v>225</v>
      </c>
      <c r="C43" s="340" t="s">
        <v>226</v>
      </c>
    </row>
    <row r="44" spans="1:3" s="324" customFormat="1" ht="75" customHeight="1" x14ac:dyDescent="0.2">
      <c r="A44" s="339">
        <v>4</v>
      </c>
      <c r="B44" s="341" t="s">
        <v>227</v>
      </c>
      <c r="C44" s="340" t="s">
        <v>213</v>
      </c>
    </row>
    <row r="45" spans="1:3" s="324" customFormat="1" ht="75" customHeight="1" x14ac:dyDescent="0.2">
      <c r="A45" s="339">
        <v>5</v>
      </c>
      <c r="B45" s="341" t="s">
        <v>228</v>
      </c>
      <c r="C45" s="340" t="s">
        <v>215</v>
      </c>
    </row>
    <row r="46" spans="1:3" s="324" customFormat="1" ht="30" x14ac:dyDescent="0.2">
      <c r="A46" s="342">
        <v>6</v>
      </c>
      <c r="B46" s="341" t="s">
        <v>229</v>
      </c>
      <c r="C46" s="343">
        <v>9.3399999999999997E-2</v>
      </c>
    </row>
    <row r="47" spans="1:3" s="347" customFormat="1" x14ac:dyDescent="0.2">
      <c r="A47" s="344"/>
      <c r="B47" s="345"/>
      <c r="C47" s="346"/>
    </row>
    <row r="48" spans="1:3" s="324" customFormat="1" ht="15.75" x14ac:dyDescent="0.2">
      <c r="A48" s="336" t="s">
        <v>236</v>
      </c>
      <c r="B48" s="337" t="s">
        <v>220</v>
      </c>
      <c r="C48" s="338"/>
    </row>
    <row r="49" spans="1:3" s="324" customFormat="1" x14ac:dyDescent="0.2">
      <c r="A49" s="339">
        <v>1</v>
      </c>
      <c r="B49" s="322" t="s">
        <v>221</v>
      </c>
      <c r="C49" s="340" t="s">
        <v>237</v>
      </c>
    </row>
    <row r="50" spans="1:3" s="324" customFormat="1" x14ac:dyDescent="0.2">
      <c r="A50" s="339">
        <v>2</v>
      </c>
      <c r="B50" s="341" t="s">
        <v>223</v>
      </c>
      <c r="C50" s="340" t="s">
        <v>224</v>
      </c>
    </row>
    <row r="51" spans="1:3" s="324" customFormat="1" x14ac:dyDescent="0.2">
      <c r="A51" s="339">
        <v>3</v>
      </c>
      <c r="B51" s="341" t="s">
        <v>225</v>
      </c>
      <c r="C51" s="340" t="s">
        <v>226</v>
      </c>
    </row>
    <row r="52" spans="1:3" s="324" customFormat="1" ht="75" customHeight="1" x14ac:dyDescent="0.2">
      <c r="A52" s="339">
        <v>4</v>
      </c>
      <c r="B52" s="341" t="s">
        <v>227</v>
      </c>
      <c r="C52" s="340" t="s">
        <v>213</v>
      </c>
    </row>
    <row r="53" spans="1:3" s="324" customFormat="1" ht="75" customHeight="1" x14ac:dyDescent="0.2">
      <c r="A53" s="339">
        <v>5</v>
      </c>
      <c r="B53" s="341" t="s">
        <v>228</v>
      </c>
      <c r="C53" s="340" t="s">
        <v>215</v>
      </c>
    </row>
    <row r="54" spans="1:3" s="324" customFormat="1" ht="30" x14ac:dyDescent="0.2">
      <c r="A54" s="342">
        <v>6</v>
      </c>
      <c r="B54" s="341" t="s">
        <v>229</v>
      </c>
      <c r="C54" s="343">
        <v>6.7400000000000002E-2</v>
      </c>
    </row>
    <row r="55" spans="1:3" s="347" customFormat="1" x14ac:dyDescent="0.2">
      <c r="A55" s="344"/>
      <c r="B55" s="345"/>
      <c r="C55" s="346"/>
    </row>
    <row r="56" spans="1:3" s="324" customFormat="1" ht="15.75" x14ac:dyDescent="0.2">
      <c r="A56" s="336" t="s">
        <v>238</v>
      </c>
      <c r="B56" s="337" t="s">
        <v>220</v>
      </c>
      <c r="C56" s="338"/>
    </row>
    <row r="57" spans="1:3" s="324" customFormat="1" x14ac:dyDescent="0.2">
      <c r="A57" s="339">
        <v>1</v>
      </c>
      <c r="B57" s="322" t="s">
        <v>221</v>
      </c>
      <c r="C57" s="340" t="s">
        <v>239</v>
      </c>
    </row>
    <row r="58" spans="1:3" s="324" customFormat="1" x14ac:dyDescent="0.2">
      <c r="A58" s="339">
        <v>2</v>
      </c>
      <c r="B58" s="341" t="s">
        <v>223</v>
      </c>
      <c r="C58" s="340" t="s">
        <v>224</v>
      </c>
    </row>
    <row r="59" spans="1:3" s="324" customFormat="1" x14ac:dyDescent="0.2">
      <c r="A59" s="339">
        <v>3</v>
      </c>
      <c r="B59" s="341" t="s">
        <v>225</v>
      </c>
      <c r="C59" s="340" t="s">
        <v>226</v>
      </c>
    </row>
    <row r="60" spans="1:3" s="324" customFormat="1" ht="75" customHeight="1" x14ac:dyDescent="0.2">
      <c r="A60" s="339">
        <v>4</v>
      </c>
      <c r="B60" s="341" t="s">
        <v>227</v>
      </c>
      <c r="C60" s="340" t="s">
        <v>213</v>
      </c>
    </row>
    <row r="61" spans="1:3" s="324" customFormat="1" ht="75" customHeight="1" x14ac:dyDescent="0.2">
      <c r="A61" s="339">
        <v>5</v>
      </c>
      <c r="B61" s="341" t="s">
        <v>228</v>
      </c>
      <c r="C61" s="340" t="s">
        <v>215</v>
      </c>
    </row>
    <row r="62" spans="1:3" s="324" customFormat="1" ht="30" x14ac:dyDescent="0.2">
      <c r="A62" s="342">
        <v>6</v>
      </c>
      <c r="B62" s="341" t="s">
        <v>229</v>
      </c>
      <c r="C62" s="343">
        <v>8.199999999999999E-2</v>
      </c>
    </row>
    <row r="63" spans="1:3" s="347" customFormat="1" x14ac:dyDescent="0.2">
      <c r="A63" s="344"/>
      <c r="B63" s="345"/>
      <c r="C63" s="346"/>
    </row>
    <row r="64" spans="1:3" s="324" customFormat="1" ht="15.75" x14ac:dyDescent="0.2">
      <c r="A64" s="336" t="s">
        <v>240</v>
      </c>
      <c r="B64" s="337" t="s">
        <v>220</v>
      </c>
      <c r="C64" s="338"/>
    </row>
    <row r="65" spans="1:3" s="324" customFormat="1" x14ac:dyDescent="0.2">
      <c r="A65" s="339">
        <v>1</v>
      </c>
      <c r="B65" s="322" t="s">
        <v>221</v>
      </c>
      <c r="C65" s="340" t="s">
        <v>241</v>
      </c>
    </row>
    <row r="66" spans="1:3" s="324" customFormat="1" x14ac:dyDescent="0.2">
      <c r="A66" s="339">
        <v>2</v>
      </c>
      <c r="B66" s="341" t="s">
        <v>223</v>
      </c>
      <c r="C66" s="340" t="s">
        <v>224</v>
      </c>
    </row>
    <row r="67" spans="1:3" s="324" customFormat="1" x14ac:dyDescent="0.2">
      <c r="A67" s="339">
        <v>3</v>
      </c>
      <c r="B67" s="341" t="s">
        <v>225</v>
      </c>
      <c r="C67" s="340" t="s">
        <v>226</v>
      </c>
    </row>
    <row r="68" spans="1:3" s="324" customFormat="1" ht="75" customHeight="1" x14ac:dyDescent="0.2">
      <c r="A68" s="339">
        <v>4</v>
      </c>
      <c r="B68" s="341" t="s">
        <v>227</v>
      </c>
      <c r="C68" s="340" t="s">
        <v>213</v>
      </c>
    </row>
    <row r="69" spans="1:3" s="324" customFormat="1" ht="75" customHeight="1" x14ac:dyDescent="0.2">
      <c r="A69" s="339">
        <v>5</v>
      </c>
      <c r="B69" s="341" t="s">
        <v>228</v>
      </c>
      <c r="C69" s="340" t="s">
        <v>215</v>
      </c>
    </row>
    <row r="70" spans="1:3" s="324" customFormat="1" ht="30" x14ac:dyDescent="0.2">
      <c r="A70" s="342">
        <v>6</v>
      </c>
      <c r="B70" s="341" t="s">
        <v>229</v>
      </c>
      <c r="C70" s="343">
        <v>7.46E-2</v>
      </c>
    </row>
    <row r="71" spans="1:3" ht="15.75" customHeight="1" thickBot="1" x14ac:dyDescent="0.25">
      <c r="A71" s="319"/>
      <c r="B71" s="320"/>
      <c r="C71"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REPORTING&amp;R&amp;10CT CHILDREN`S MEDICAL CENTER</oddHeader>
    <oddFooter>&amp;L&amp;10REPORT 18 &amp;C&amp;10&amp;P OF &amp;N&amp;R&amp;10&amp;D,&amp;T</oddFooter>
  </headerFooter>
  <rowBreaks count="2" manualBreakCount="2">
    <brk id="38" max="3" man="1"/>
    <brk id="56"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51" customWidth="1"/>
    <col min="2" max="2" width="61.42578125" style="351" customWidth="1"/>
    <col min="3" max="3" width="36.5703125" style="351" customWidth="1"/>
    <col min="4" max="4" width="36.5703125" style="351" bestFit="1" customWidth="1"/>
    <col min="5" max="5" width="36.5703125" style="351" customWidth="1"/>
    <col min="6" max="6" width="21.42578125" style="351" customWidth="1"/>
    <col min="7" max="7" width="20.28515625" style="351" bestFit="1" customWidth="1"/>
    <col min="8" max="16384" width="9.140625" style="351"/>
  </cols>
  <sheetData>
    <row r="3" spans="1:7" ht="15.75" customHeight="1" x14ac:dyDescent="0.25">
      <c r="A3" s="348"/>
      <c r="B3" s="348"/>
      <c r="C3" s="349"/>
      <c r="D3" s="349"/>
      <c r="E3" s="350"/>
      <c r="F3" s="350"/>
      <c r="G3" s="350"/>
    </row>
    <row r="4" spans="1:7" ht="15.75" customHeight="1" x14ac:dyDescent="0.25">
      <c r="A4" s="517" t="s">
        <v>0</v>
      </c>
      <c r="B4" s="517"/>
      <c r="C4" s="517"/>
      <c r="D4" s="517"/>
      <c r="E4" s="517"/>
    </row>
    <row r="5" spans="1:7" ht="15.75" customHeight="1" x14ac:dyDescent="0.25">
      <c r="A5" s="517" t="s">
        <v>242</v>
      </c>
      <c r="B5" s="517"/>
      <c r="C5" s="517"/>
      <c r="D5" s="517"/>
      <c r="E5" s="517"/>
    </row>
    <row r="6" spans="1:7" ht="15.75" customHeight="1" x14ac:dyDescent="0.25">
      <c r="A6" s="517" t="s">
        <v>81</v>
      </c>
      <c r="B6" s="517"/>
      <c r="C6" s="517"/>
      <c r="D6" s="517"/>
      <c r="E6" s="517"/>
    </row>
    <row r="7" spans="1:7" ht="15.75" customHeight="1" x14ac:dyDescent="0.25">
      <c r="A7" s="517" t="s">
        <v>243</v>
      </c>
      <c r="B7" s="517"/>
      <c r="C7" s="517"/>
      <c r="D7" s="517"/>
      <c r="E7" s="517"/>
    </row>
    <row r="8" spans="1:7" ht="16.5" customHeight="1" thickBot="1" x14ac:dyDescent="0.3">
      <c r="A8" s="348"/>
      <c r="B8" s="348"/>
      <c r="C8" s="352"/>
      <c r="D8" s="349"/>
      <c r="E8" s="350"/>
      <c r="F8" s="350"/>
      <c r="G8" s="350"/>
    </row>
    <row r="9" spans="1:7" ht="16.5" customHeight="1" thickBot="1" x14ac:dyDescent="0.3">
      <c r="A9" s="353" t="s">
        <v>5</v>
      </c>
      <c r="B9" s="354" t="s">
        <v>244</v>
      </c>
      <c r="C9" s="355" t="s">
        <v>245</v>
      </c>
      <c r="D9" s="355" t="s">
        <v>246</v>
      </c>
      <c r="E9" s="356" t="s">
        <v>247</v>
      </c>
      <c r="F9" s="357"/>
      <c r="G9" s="357"/>
    </row>
    <row r="10" spans="1:7" ht="15.75" customHeight="1" x14ac:dyDescent="0.25">
      <c r="A10" s="358"/>
      <c r="B10" s="359"/>
      <c r="C10" s="360"/>
      <c r="D10" s="360"/>
      <c r="E10" s="361"/>
      <c r="F10" s="357"/>
      <c r="G10" s="357"/>
    </row>
    <row r="11" spans="1:7" ht="15.75" customHeight="1" x14ac:dyDescent="0.25">
      <c r="A11" s="362" t="s">
        <v>248</v>
      </c>
      <c r="B11" s="363" t="s">
        <v>28</v>
      </c>
      <c r="C11" s="364">
        <v>482954</v>
      </c>
      <c r="D11" s="364">
        <v>135227</v>
      </c>
      <c r="E11" s="365">
        <f>C11+D11</f>
        <v>618181</v>
      </c>
      <c r="F11" s="366"/>
      <c r="G11" s="367"/>
    </row>
    <row r="12" spans="1:7" ht="15.75" customHeight="1" x14ac:dyDescent="0.25">
      <c r="A12" s="519"/>
      <c r="B12" s="520"/>
      <c r="C12" s="520"/>
      <c r="D12" s="520"/>
      <c r="E12" s="521"/>
      <c r="F12" s="366"/>
      <c r="G12" s="367"/>
    </row>
    <row r="13" spans="1:7" ht="15.75" customHeight="1" x14ac:dyDescent="0.25">
      <c r="A13" s="362" t="s">
        <v>249</v>
      </c>
      <c r="B13" s="363" t="s">
        <v>250</v>
      </c>
      <c r="C13" s="364">
        <v>428856</v>
      </c>
      <c r="D13" s="364">
        <v>120080</v>
      </c>
      <c r="E13" s="365">
        <f>C13+D13</f>
        <v>548936</v>
      </c>
      <c r="F13" s="366"/>
      <c r="G13" s="367"/>
    </row>
    <row r="14" spans="1:7" ht="15.75" customHeight="1" x14ac:dyDescent="0.25">
      <c r="A14" s="519"/>
      <c r="B14" s="520"/>
      <c r="C14" s="520"/>
      <c r="D14" s="520"/>
      <c r="E14" s="521"/>
      <c r="F14" s="366"/>
      <c r="G14" s="367"/>
    </row>
    <row r="15" spans="1:7" ht="15.75" customHeight="1" x14ac:dyDescent="0.25">
      <c r="A15" s="362" t="s">
        <v>251</v>
      </c>
      <c r="B15" s="363" t="s">
        <v>252</v>
      </c>
      <c r="C15" s="364">
        <v>396039</v>
      </c>
      <c r="D15" s="364">
        <v>110891</v>
      </c>
      <c r="E15" s="365">
        <f>C15+D15</f>
        <v>506930</v>
      </c>
      <c r="F15" s="366"/>
      <c r="G15" s="367"/>
    </row>
    <row r="16" spans="1:7" ht="15.75" customHeight="1" x14ac:dyDescent="0.25">
      <c r="A16" s="519"/>
      <c r="B16" s="520"/>
      <c r="C16" s="520"/>
      <c r="D16" s="520"/>
      <c r="E16" s="521"/>
      <c r="F16" s="366"/>
      <c r="G16" s="367"/>
    </row>
    <row r="17" spans="1:7" ht="15.75" customHeight="1" x14ac:dyDescent="0.25">
      <c r="A17" s="362" t="s">
        <v>253</v>
      </c>
      <c r="B17" s="363" t="s">
        <v>254</v>
      </c>
      <c r="C17" s="364">
        <v>347528</v>
      </c>
      <c r="D17" s="364">
        <v>97308</v>
      </c>
      <c r="E17" s="365">
        <f>C17+D17</f>
        <v>444836</v>
      </c>
      <c r="F17" s="366"/>
      <c r="G17" s="367"/>
    </row>
    <row r="18" spans="1:7" ht="15.75" customHeight="1" x14ac:dyDescent="0.25">
      <c r="A18" s="519"/>
      <c r="B18" s="520"/>
      <c r="C18" s="520"/>
      <c r="D18" s="520"/>
      <c r="E18" s="521"/>
      <c r="F18" s="366"/>
      <c r="G18" s="367"/>
    </row>
    <row r="19" spans="1:7" ht="15.75" customHeight="1" x14ac:dyDescent="0.25">
      <c r="A19" s="362" t="s">
        <v>255</v>
      </c>
      <c r="B19" s="363" t="s">
        <v>256</v>
      </c>
      <c r="C19" s="364">
        <v>322949</v>
      </c>
      <c r="D19" s="364">
        <v>90426</v>
      </c>
      <c r="E19" s="365">
        <f>C19+D19</f>
        <v>413375</v>
      </c>
      <c r="F19" s="366"/>
      <c r="G19" s="367"/>
    </row>
    <row r="20" spans="1:7" ht="15.75" customHeight="1" x14ac:dyDescent="0.25">
      <c r="A20" s="519"/>
      <c r="B20" s="520"/>
      <c r="C20" s="520"/>
      <c r="D20" s="520"/>
      <c r="E20" s="521"/>
      <c r="F20" s="366"/>
      <c r="G20" s="367"/>
    </row>
    <row r="21" spans="1:7" ht="15.75" customHeight="1" x14ac:dyDescent="0.25">
      <c r="A21" s="362" t="s">
        <v>257</v>
      </c>
      <c r="B21" s="363" t="s">
        <v>258</v>
      </c>
      <c r="C21" s="364">
        <v>261916</v>
      </c>
      <c r="D21" s="364">
        <v>73336</v>
      </c>
      <c r="E21" s="365">
        <f>C21+D21</f>
        <v>335252</v>
      </c>
      <c r="F21" s="366"/>
      <c r="G21" s="367"/>
    </row>
    <row r="22" spans="1:7" ht="15.75" customHeight="1" x14ac:dyDescent="0.25">
      <c r="A22" s="519"/>
      <c r="B22" s="520"/>
      <c r="C22" s="520"/>
      <c r="D22" s="520"/>
      <c r="E22" s="521"/>
      <c r="F22" s="366"/>
      <c r="G22" s="367"/>
    </row>
    <row r="23" spans="1:7" ht="15.75" customHeight="1" x14ac:dyDescent="0.25">
      <c r="A23" s="362" t="s">
        <v>259</v>
      </c>
      <c r="B23" s="363" t="s">
        <v>260</v>
      </c>
      <c r="C23" s="364">
        <v>261314</v>
      </c>
      <c r="D23" s="364">
        <v>73168</v>
      </c>
      <c r="E23" s="365">
        <f>C23+D23</f>
        <v>334482</v>
      </c>
      <c r="F23" s="366"/>
      <c r="G23" s="367"/>
    </row>
    <row r="24" spans="1:7" ht="15.75" customHeight="1" x14ac:dyDescent="0.25">
      <c r="A24" s="519"/>
      <c r="B24" s="520"/>
      <c r="C24" s="520"/>
      <c r="D24" s="520"/>
      <c r="E24" s="521"/>
      <c r="F24" s="366"/>
      <c r="G24" s="367"/>
    </row>
    <row r="25" spans="1:7" ht="15.75" customHeight="1" x14ac:dyDescent="0.25">
      <c r="A25" s="362" t="s">
        <v>261</v>
      </c>
      <c r="B25" s="363" t="s">
        <v>262</v>
      </c>
      <c r="C25" s="364">
        <v>246702</v>
      </c>
      <c r="D25" s="364">
        <v>69077</v>
      </c>
      <c r="E25" s="365">
        <f>C25+D25</f>
        <v>315779</v>
      </c>
      <c r="F25" s="366"/>
      <c r="G25" s="367"/>
    </row>
    <row r="26" spans="1:7" ht="15.75" customHeight="1" x14ac:dyDescent="0.25">
      <c r="A26" s="519"/>
      <c r="B26" s="520"/>
      <c r="C26" s="520"/>
      <c r="D26" s="520"/>
      <c r="E26" s="521"/>
      <c r="F26" s="366"/>
      <c r="G26" s="367"/>
    </row>
    <row r="27" spans="1:7" ht="15.75" customHeight="1" x14ac:dyDescent="0.25">
      <c r="A27" s="362" t="s">
        <v>263</v>
      </c>
      <c r="B27" s="363" t="s">
        <v>264</v>
      </c>
      <c r="C27" s="364">
        <v>233656</v>
      </c>
      <c r="D27" s="364">
        <v>65424</v>
      </c>
      <c r="E27" s="365">
        <f>C27+D27</f>
        <v>299080</v>
      </c>
      <c r="F27" s="366"/>
      <c r="G27" s="367"/>
    </row>
    <row r="28" spans="1:7" ht="15.75" customHeight="1" x14ac:dyDescent="0.25">
      <c r="A28" s="519"/>
      <c r="B28" s="520"/>
      <c r="C28" s="520"/>
      <c r="D28" s="520"/>
      <c r="E28" s="521"/>
      <c r="F28" s="366"/>
      <c r="G28" s="367"/>
    </row>
    <row r="29" spans="1:7" ht="15.75" customHeight="1" x14ac:dyDescent="0.25">
      <c r="A29" s="362" t="s">
        <v>265</v>
      </c>
      <c r="B29" s="363" t="s">
        <v>266</v>
      </c>
      <c r="C29" s="364">
        <v>228142</v>
      </c>
      <c r="D29" s="364">
        <v>63880</v>
      </c>
      <c r="E29" s="365">
        <f>C29+D29</f>
        <v>292022</v>
      </c>
      <c r="F29" s="366"/>
      <c r="G29" s="367"/>
    </row>
    <row r="30" spans="1:7" ht="15.75" customHeight="1" thickBot="1" x14ac:dyDescent="0.3">
      <c r="A30" s="519"/>
      <c r="B30" s="520"/>
      <c r="C30" s="520"/>
      <c r="D30" s="520"/>
      <c r="E30" s="521"/>
      <c r="F30" s="366"/>
      <c r="G30" s="367"/>
    </row>
    <row r="31" spans="1:7" ht="18.75" customHeight="1" thickBot="1" x14ac:dyDescent="0.3">
      <c r="A31" s="368"/>
      <c r="B31" s="369" t="s">
        <v>138</v>
      </c>
      <c r="C31" s="370">
        <f>SUM(C11+C13+C15+C17+C19+C21+C23+C25+C27+C29)</f>
        <v>3210056</v>
      </c>
      <c r="D31" s="370">
        <f>SUM(D11+D13+D15+D17+D19+D21+D23+D25+D27+D29)</f>
        <v>898817</v>
      </c>
      <c r="E31" s="371">
        <f>C31+D31</f>
        <v>4108873</v>
      </c>
      <c r="F31" s="372"/>
      <c r="G31" s="372"/>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REPORTING&amp;R&amp;10CT CHILDREN`S MEDICAL CENTER</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4"/>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242</v>
      </c>
      <c r="B3" s="523"/>
      <c r="C3" s="523"/>
      <c r="D3" s="523"/>
      <c r="E3" s="523"/>
    </row>
    <row r="4" spans="1:5" ht="15" customHeight="1" x14ac:dyDescent="0.25">
      <c r="A4" s="523" t="s">
        <v>81</v>
      </c>
      <c r="B4" s="523"/>
      <c r="C4" s="523"/>
      <c r="D4" s="523"/>
      <c r="E4" s="523"/>
    </row>
    <row r="5" spans="1:5" ht="15" customHeight="1" x14ac:dyDescent="0.25">
      <c r="A5" s="524" t="s">
        <v>267</v>
      </c>
      <c r="B5" s="524"/>
      <c r="C5" s="524"/>
      <c r="D5" s="524"/>
      <c r="E5" s="524"/>
    </row>
    <row r="6" spans="1:5" ht="25.5" customHeight="1" x14ac:dyDescent="0.25">
      <c r="A6" s="524" t="s">
        <v>268</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269</v>
      </c>
      <c r="D9" s="380" t="s">
        <v>270</v>
      </c>
      <c r="E9" s="381" t="s">
        <v>247</v>
      </c>
    </row>
    <row r="10" spans="1:5" s="382" customFormat="1" ht="15.75" x14ac:dyDescent="0.25">
      <c r="A10" s="383"/>
      <c r="B10" s="384"/>
      <c r="C10" s="385"/>
      <c r="D10" s="385"/>
      <c r="E10" s="386"/>
    </row>
    <row r="11" spans="1:5" s="382" customFormat="1" ht="15.75" x14ac:dyDescent="0.25">
      <c r="A11" s="387" t="s">
        <v>92</v>
      </c>
      <c r="B11" s="388" t="s">
        <v>10</v>
      </c>
      <c r="C11" s="389"/>
      <c r="D11" s="389"/>
      <c r="E11" s="390"/>
    </row>
    <row r="12" spans="1:5" ht="14.25" customHeight="1" x14ac:dyDescent="0.2">
      <c r="A12" s="391">
        <v>1</v>
      </c>
      <c r="B12" s="392" t="s">
        <v>271</v>
      </c>
      <c r="C12" s="393">
        <v>0</v>
      </c>
      <c r="D12" s="393">
        <v>0</v>
      </c>
      <c r="E12" s="393">
        <f>D12+ C12</f>
        <v>0</v>
      </c>
    </row>
    <row r="13" spans="1:5" ht="14.25" customHeight="1" x14ac:dyDescent="0.2">
      <c r="A13" s="391">
        <v>2</v>
      </c>
      <c r="B13" s="392" t="s">
        <v>272</v>
      </c>
      <c r="C13" s="393">
        <v>0</v>
      </c>
      <c r="D13" s="393">
        <v>0</v>
      </c>
      <c r="E13" s="393">
        <f>D13+ C13</f>
        <v>0</v>
      </c>
    </row>
    <row r="14" spans="1:5" ht="15.75" x14ac:dyDescent="0.25">
      <c r="A14" s="383"/>
      <c r="B14" s="384"/>
      <c r="C14" s="385"/>
      <c r="D14" s="385"/>
      <c r="E14" s="394"/>
    </row>
    <row r="15" spans="1:5" s="382" customFormat="1" ht="15.75" x14ac:dyDescent="0.25">
      <c r="A15" s="387" t="s">
        <v>99</v>
      </c>
      <c r="B15" s="388" t="s">
        <v>40</v>
      </c>
      <c r="C15" s="389"/>
      <c r="D15" s="389"/>
      <c r="E15" s="390"/>
    </row>
    <row r="16" spans="1:5" ht="14.25" customHeight="1" x14ac:dyDescent="0.2">
      <c r="A16" s="391">
        <v>1</v>
      </c>
      <c r="B16" s="392" t="s">
        <v>271</v>
      </c>
      <c r="C16" s="393">
        <v>0</v>
      </c>
      <c r="D16" s="393">
        <v>0</v>
      </c>
      <c r="E16" s="393">
        <f>D16+ C16</f>
        <v>0</v>
      </c>
    </row>
    <row r="17" spans="1:5" ht="14.25" customHeight="1" x14ac:dyDescent="0.2">
      <c r="A17" s="391">
        <v>2</v>
      </c>
      <c r="B17" s="392" t="s">
        <v>272</v>
      </c>
      <c r="C17" s="393">
        <v>0</v>
      </c>
      <c r="D17" s="393">
        <v>0</v>
      </c>
      <c r="E17" s="393">
        <f>D17+ C17</f>
        <v>0</v>
      </c>
    </row>
    <row r="18" spans="1:5" ht="15.75" x14ac:dyDescent="0.25">
      <c r="A18" s="383"/>
      <c r="B18" s="384"/>
      <c r="C18" s="385"/>
      <c r="D18" s="385"/>
      <c r="E18" s="394"/>
    </row>
    <row r="19" spans="1:5" s="382" customFormat="1" ht="15.75" x14ac:dyDescent="0.25">
      <c r="A19" s="387" t="s">
        <v>100</v>
      </c>
      <c r="B19" s="388" t="s">
        <v>46</v>
      </c>
      <c r="C19" s="389"/>
      <c r="D19" s="389"/>
      <c r="E19" s="390"/>
    </row>
    <row r="20" spans="1:5" ht="14.25" customHeight="1" x14ac:dyDescent="0.2">
      <c r="A20" s="391">
        <v>1</v>
      </c>
      <c r="B20" s="392" t="s">
        <v>271</v>
      </c>
      <c r="C20" s="393">
        <v>0</v>
      </c>
      <c r="D20" s="393">
        <v>0</v>
      </c>
      <c r="E20" s="393">
        <f>D20+ C20</f>
        <v>0</v>
      </c>
    </row>
    <row r="21" spans="1:5" ht="14.25" customHeight="1" x14ac:dyDescent="0.2">
      <c r="A21" s="391">
        <v>2</v>
      </c>
      <c r="B21" s="392" t="s">
        <v>272</v>
      </c>
      <c r="C21" s="393">
        <v>0</v>
      </c>
      <c r="D21" s="393">
        <v>0</v>
      </c>
      <c r="E21" s="393">
        <f>D21+ C21</f>
        <v>0</v>
      </c>
    </row>
    <row r="22" spans="1:5" ht="15.75" x14ac:dyDescent="0.25">
      <c r="A22" s="383"/>
      <c r="B22" s="384"/>
      <c r="C22" s="385"/>
      <c r="D22" s="385"/>
      <c r="E22" s="394"/>
    </row>
    <row r="23" spans="1:5" s="382" customFormat="1" ht="15.75" x14ac:dyDescent="0.25">
      <c r="A23" s="387" t="s">
        <v>101</v>
      </c>
      <c r="B23" s="388" t="s">
        <v>52</v>
      </c>
      <c r="C23" s="389"/>
      <c r="D23" s="389"/>
      <c r="E23" s="390"/>
    </row>
    <row r="24" spans="1:5" ht="14.25" customHeight="1" x14ac:dyDescent="0.2">
      <c r="A24" s="391">
        <v>1</v>
      </c>
      <c r="B24" s="392" t="s">
        <v>271</v>
      </c>
      <c r="C24" s="393">
        <v>0</v>
      </c>
      <c r="D24" s="393">
        <v>0</v>
      </c>
      <c r="E24" s="393">
        <f>D24+ C24</f>
        <v>0</v>
      </c>
    </row>
    <row r="25" spans="1:5" ht="14.25" customHeight="1" x14ac:dyDescent="0.2">
      <c r="A25" s="391">
        <v>2</v>
      </c>
      <c r="B25" s="392" t="s">
        <v>272</v>
      </c>
      <c r="C25" s="393">
        <v>0</v>
      </c>
      <c r="D25" s="393">
        <v>0</v>
      </c>
      <c r="E25" s="393">
        <f>D25+ C25</f>
        <v>0</v>
      </c>
    </row>
    <row r="26" spans="1:5" ht="15.75" x14ac:dyDescent="0.25">
      <c r="A26" s="383"/>
      <c r="B26" s="384"/>
      <c r="C26" s="385"/>
      <c r="D26" s="385"/>
      <c r="E26" s="394"/>
    </row>
    <row r="27" spans="1:5" s="382" customFormat="1" ht="31.5" x14ac:dyDescent="0.25">
      <c r="A27" s="387" t="s">
        <v>102</v>
      </c>
      <c r="B27" s="388" t="s">
        <v>57</v>
      </c>
      <c r="C27" s="389"/>
      <c r="D27" s="389"/>
      <c r="E27" s="390"/>
    </row>
    <row r="28" spans="1:5" ht="14.25" customHeight="1" x14ac:dyDescent="0.2">
      <c r="A28" s="391">
        <v>1</v>
      </c>
      <c r="B28" s="392" t="s">
        <v>271</v>
      </c>
      <c r="C28" s="393">
        <v>0</v>
      </c>
      <c r="D28" s="393">
        <v>0</v>
      </c>
      <c r="E28" s="393">
        <f>D28+ C28</f>
        <v>0</v>
      </c>
    </row>
    <row r="29" spans="1:5" ht="14.25" customHeight="1" x14ac:dyDescent="0.2">
      <c r="A29" s="391">
        <v>2</v>
      </c>
      <c r="B29" s="392" t="s">
        <v>272</v>
      </c>
      <c r="C29" s="393">
        <v>0</v>
      </c>
      <c r="D29" s="393">
        <v>0</v>
      </c>
      <c r="E29" s="393">
        <f>D29+ C29</f>
        <v>0</v>
      </c>
    </row>
    <row r="30" spans="1:5" ht="15.75" x14ac:dyDescent="0.25">
      <c r="A30" s="383"/>
      <c r="B30" s="384"/>
      <c r="C30" s="385"/>
      <c r="D30" s="385"/>
      <c r="E30" s="394"/>
    </row>
    <row r="31" spans="1:5" s="382" customFormat="1" ht="15.75" x14ac:dyDescent="0.25">
      <c r="A31" s="387" t="s">
        <v>103</v>
      </c>
      <c r="B31" s="388" t="s">
        <v>66</v>
      </c>
      <c r="C31" s="389"/>
      <c r="D31" s="389"/>
      <c r="E31" s="390"/>
    </row>
    <row r="32" spans="1:5" ht="14.25" customHeight="1" x14ac:dyDescent="0.2">
      <c r="A32" s="391">
        <v>1</v>
      </c>
      <c r="B32" s="392" t="s">
        <v>271</v>
      </c>
      <c r="C32" s="393">
        <v>0</v>
      </c>
      <c r="D32" s="393">
        <v>0</v>
      </c>
      <c r="E32" s="393">
        <f>D32+ C32</f>
        <v>0</v>
      </c>
    </row>
    <row r="33" spans="1:6" ht="14.25" customHeight="1" x14ac:dyDescent="0.2">
      <c r="A33" s="391">
        <v>2</v>
      </c>
      <c r="B33" s="392" t="s">
        <v>272</v>
      </c>
      <c r="C33" s="393">
        <v>0</v>
      </c>
      <c r="D33" s="393">
        <v>0</v>
      </c>
      <c r="E33" s="393">
        <f>D33+ C33</f>
        <v>0</v>
      </c>
    </row>
    <row r="34" spans="1:6" ht="15.75" x14ac:dyDescent="0.25">
      <c r="A34" s="383"/>
      <c r="B34" s="384"/>
      <c r="C34" s="385"/>
      <c r="D34" s="385"/>
      <c r="E34" s="394"/>
    </row>
    <row r="35" spans="1:6" s="382" customFormat="1" ht="15.75" x14ac:dyDescent="0.25">
      <c r="A35" s="387" t="s">
        <v>104</v>
      </c>
      <c r="B35" s="388" t="s">
        <v>74</v>
      </c>
      <c r="C35" s="389"/>
      <c r="D35" s="389"/>
      <c r="E35" s="390"/>
    </row>
    <row r="36" spans="1:6" ht="14.25" customHeight="1" x14ac:dyDescent="0.2">
      <c r="A36" s="391">
        <v>1</v>
      </c>
      <c r="B36" s="392" t="s">
        <v>271</v>
      </c>
      <c r="C36" s="393">
        <v>0</v>
      </c>
      <c r="D36" s="393">
        <v>0</v>
      </c>
      <c r="E36" s="393">
        <f>D36+ C36</f>
        <v>0</v>
      </c>
    </row>
    <row r="37" spans="1:6" ht="14.25" customHeight="1" x14ac:dyDescent="0.2">
      <c r="A37" s="391">
        <v>2</v>
      </c>
      <c r="B37" s="392" t="s">
        <v>272</v>
      </c>
      <c r="C37" s="393">
        <v>0</v>
      </c>
      <c r="D37" s="393">
        <v>0</v>
      </c>
      <c r="E37" s="393">
        <f>D37+ C37</f>
        <v>0</v>
      </c>
    </row>
    <row r="38" spans="1:6" ht="15.75" x14ac:dyDescent="0.25">
      <c r="A38" s="383"/>
      <c r="B38" s="384"/>
      <c r="C38" s="385"/>
      <c r="D38" s="385"/>
      <c r="E38" s="394"/>
    </row>
    <row r="39" spans="1:6" ht="13.5" customHeight="1" x14ac:dyDescent="0.2">
      <c r="A39" s="395"/>
      <c r="B39" s="525"/>
      <c r="C39" s="525"/>
      <c r="D39" s="525"/>
      <c r="E39" s="396"/>
    </row>
    <row r="40" spans="1:6" ht="15" customHeight="1" x14ac:dyDescent="0.2">
      <c r="A40" s="397"/>
      <c r="B40" s="522" t="s">
        <v>273</v>
      </c>
      <c r="C40" s="522"/>
      <c r="D40" s="522"/>
      <c r="E40" s="522"/>
      <c r="F40" s="395"/>
    </row>
    <row r="41" spans="1:6" ht="13.5" customHeight="1" x14ac:dyDescent="0.2">
      <c r="A41" s="397"/>
      <c r="B41" s="398"/>
      <c r="C41" s="398"/>
      <c r="D41" s="398"/>
      <c r="E41" s="398"/>
      <c r="F41" s="395"/>
    </row>
    <row r="42" spans="1:6" ht="32.1" customHeight="1" x14ac:dyDescent="0.2">
      <c r="A42" s="397"/>
      <c r="B42" s="522" t="s">
        <v>274</v>
      </c>
      <c r="C42" s="522"/>
      <c r="D42" s="522"/>
      <c r="E42" s="522"/>
      <c r="F42" s="395"/>
    </row>
    <row r="43" spans="1:6" ht="15" customHeight="1" x14ac:dyDescent="0.2">
      <c r="A43" s="395"/>
      <c r="B43" s="522" t="s">
        <v>275</v>
      </c>
      <c r="C43" s="522"/>
      <c r="D43" s="522"/>
      <c r="E43" s="522"/>
      <c r="F43" s="395"/>
    </row>
    <row r="44" spans="1:6" ht="15" customHeight="1" x14ac:dyDescent="0.2">
      <c r="A44" s="395"/>
      <c r="B44" s="522" t="s">
        <v>276</v>
      </c>
      <c r="C44" s="522"/>
      <c r="D44" s="522"/>
      <c r="E44" s="522"/>
      <c r="F44" s="395"/>
    </row>
  </sheetData>
  <mergeCells count="10">
    <mergeCell ref="B40:E40"/>
    <mergeCell ref="B42:E42"/>
    <mergeCell ref="B43:E43"/>
    <mergeCell ref="B44:E44"/>
    <mergeCell ref="A2:E2"/>
    <mergeCell ref="A3:E3"/>
    <mergeCell ref="A4:E4"/>
    <mergeCell ref="A5:E5"/>
    <mergeCell ref="A6:E6"/>
    <mergeCell ref="B39:D39"/>
  </mergeCells>
  <pageMargins left="0.25" right="0.25" top="0.5" bottom="0.5" header="0.25" footer="0.25"/>
  <pageSetup paperSize="9" scale="72" fitToHeight="0" orientation="portrait" horizontalDpi="1200" verticalDpi="1200" r:id="rId1"/>
  <headerFooter>
    <oddHeader>&amp;LOFFICE OF HEALTH CARE ACCESS&amp;CANNUAL REPORTING&amp;RCT CHILDREN`S MEDICAL CENTER</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81</v>
      </c>
      <c r="B4" s="475"/>
      <c r="C4" s="475"/>
    </row>
    <row r="5" spans="1:4" ht="15.75" customHeight="1" x14ac:dyDescent="0.25">
      <c r="A5" s="475" t="s">
        <v>277</v>
      </c>
      <c r="B5" s="475"/>
      <c r="C5" s="475"/>
    </row>
    <row r="6" spans="1:4" ht="15.75" customHeight="1" x14ac:dyDescent="0.25">
      <c r="A6" s="475" t="s">
        <v>278</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279</v>
      </c>
    </row>
    <row r="10" spans="1:4" ht="15.75" customHeight="1" x14ac:dyDescent="0.25">
      <c r="A10" s="408"/>
      <c r="B10" s="409"/>
      <c r="C10" s="410"/>
    </row>
    <row r="11" spans="1:4" ht="30" customHeight="1" x14ac:dyDescent="0.25">
      <c r="A11" s="411" t="s">
        <v>219</v>
      </c>
      <c r="B11" s="412" t="s">
        <v>280</v>
      </c>
      <c r="C11" s="413"/>
    </row>
    <row r="12" spans="1:4" ht="45" customHeight="1" x14ac:dyDescent="0.2">
      <c r="A12" s="414" t="s">
        <v>281</v>
      </c>
      <c r="B12" s="415" t="s">
        <v>282</v>
      </c>
      <c r="C12" s="416" t="s">
        <v>283</v>
      </c>
    </row>
    <row r="13" spans="1:4" ht="15" customHeight="1" x14ac:dyDescent="0.2">
      <c r="A13" s="417"/>
      <c r="B13" s="418"/>
      <c r="C13" s="419"/>
    </row>
    <row r="14" spans="1:4" ht="30" customHeight="1" x14ac:dyDescent="0.2">
      <c r="A14" s="420" t="s">
        <v>284</v>
      </c>
      <c r="B14" s="421" t="s">
        <v>285</v>
      </c>
      <c r="C14" s="422" t="s">
        <v>283</v>
      </c>
    </row>
    <row r="15" spans="1:4" ht="15" customHeight="1" x14ac:dyDescent="0.2">
      <c r="A15" s="423"/>
      <c r="B15" s="418"/>
      <c r="C15" s="419"/>
    </row>
    <row r="16" spans="1:4" ht="30" customHeight="1" x14ac:dyDescent="0.2">
      <c r="A16" s="420" t="s">
        <v>286</v>
      </c>
      <c r="B16" s="421" t="s">
        <v>287</v>
      </c>
      <c r="C16" s="422" t="s">
        <v>283</v>
      </c>
    </row>
    <row r="17" spans="1:3" ht="15" customHeight="1" x14ac:dyDescent="0.2">
      <c r="A17" s="423"/>
      <c r="B17" s="418"/>
      <c r="C17" s="419"/>
    </row>
    <row r="18" spans="1:3" ht="30" customHeight="1" x14ac:dyDescent="0.2">
      <c r="A18" s="420" t="s">
        <v>288</v>
      </c>
      <c r="B18" s="421" t="s">
        <v>289</v>
      </c>
      <c r="C18" s="422" t="s">
        <v>283</v>
      </c>
    </row>
    <row r="19" spans="1:3" ht="15" customHeight="1" x14ac:dyDescent="0.2">
      <c r="A19" s="424"/>
      <c r="B19" s="425"/>
      <c r="C19" s="419"/>
    </row>
    <row r="20" spans="1:3" ht="30" customHeight="1" x14ac:dyDescent="0.2">
      <c r="A20" s="426" t="s">
        <v>290</v>
      </c>
      <c r="B20" s="427" t="s">
        <v>291</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REPORTING&amp;RCT CHILDREN`S MEDICAL CENTER</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242</v>
      </c>
      <c r="B2" s="527"/>
      <c r="C2" s="527"/>
      <c r="D2" s="527"/>
      <c r="E2" s="527"/>
      <c r="F2" s="528"/>
    </row>
    <row r="3" spans="1:6" ht="15" customHeight="1" x14ac:dyDescent="0.25">
      <c r="A3" s="469" t="s">
        <v>292</v>
      </c>
      <c r="B3" s="469"/>
      <c r="C3" s="469"/>
      <c r="D3" s="469"/>
      <c r="E3" s="469"/>
      <c r="F3" s="469"/>
    </row>
    <row r="4" spans="1:6" ht="15" customHeight="1" x14ac:dyDescent="0.25">
      <c r="A4" s="469" t="s">
        <v>293</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294</v>
      </c>
      <c r="D7" s="2" t="s">
        <v>295</v>
      </c>
      <c r="E7" s="432" t="s">
        <v>142</v>
      </c>
      <c r="F7" s="432" t="s">
        <v>296</v>
      </c>
    </row>
    <row r="8" spans="1:6" ht="15" customHeight="1" x14ac:dyDescent="0.25">
      <c r="A8" s="434" t="s">
        <v>5</v>
      </c>
      <c r="B8" s="435" t="s">
        <v>6</v>
      </c>
      <c r="C8" s="434" t="s">
        <v>142</v>
      </c>
      <c r="D8" s="434" t="s">
        <v>142</v>
      </c>
      <c r="E8" s="434" t="s">
        <v>297</v>
      </c>
      <c r="F8" s="434" t="s">
        <v>297</v>
      </c>
    </row>
    <row r="9" spans="1:6" ht="15" customHeight="1" x14ac:dyDescent="0.25">
      <c r="A9" s="433"/>
      <c r="B9" s="433"/>
      <c r="C9" s="433"/>
      <c r="D9" s="433"/>
      <c r="E9" s="433"/>
      <c r="F9" s="433"/>
    </row>
    <row r="10" spans="1:6" ht="15" customHeight="1" x14ac:dyDescent="0.25">
      <c r="A10" s="434" t="s">
        <v>115</v>
      </c>
      <c r="B10" s="436" t="s">
        <v>298</v>
      </c>
      <c r="C10" s="436"/>
      <c r="D10" s="436"/>
      <c r="E10" s="436"/>
      <c r="F10" s="437"/>
    </row>
    <row r="11" spans="1:6" ht="15" customHeight="1" x14ac:dyDescent="0.25">
      <c r="A11" s="434"/>
      <c r="B11" s="436"/>
      <c r="C11" s="436"/>
      <c r="D11" s="436"/>
      <c r="E11" s="436"/>
      <c r="F11" s="437"/>
    </row>
    <row r="12" spans="1:6" x14ac:dyDescent="0.2">
      <c r="A12" s="438" t="s">
        <v>248</v>
      </c>
      <c r="B12" s="439" t="s">
        <v>299</v>
      </c>
      <c r="C12" s="440">
        <v>591</v>
      </c>
      <c r="D12" s="440">
        <v>450</v>
      </c>
      <c r="E12" s="440">
        <f>+D12-C12</f>
        <v>-141</v>
      </c>
      <c r="F12" s="437">
        <f>IF(C12=0,0,E12/C12)</f>
        <v>-0.23857868020304568</v>
      </c>
    </row>
    <row r="13" spans="1:6" ht="15" customHeight="1" x14ac:dyDescent="0.25">
      <c r="A13" s="438" t="s">
        <v>249</v>
      </c>
      <c r="B13" s="439" t="s">
        <v>300</v>
      </c>
      <c r="C13" s="440">
        <v>492</v>
      </c>
      <c r="D13" s="440">
        <v>419</v>
      </c>
      <c r="E13" s="440">
        <f>+D13-C13</f>
        <v>-73</v>
      </c>
      <c r="F13" s="441">
        <f>IF(C13=0,0,E13/C13)</f>
        <v>-0.1483739837398374</v>
      </c>
    </row>
    <row r="14" spans="1:6" ht="15" customHeight="1" x14ac:dyDescent="0.25">
      <c r="A14" s="442"/>
      <c r="B14" s="442"/>
      <c r="C14" s="442"/>
      <c r="D14" s="442"/>
      <c r="E14" s="442"/>
    </row>
    <row r="15" spans="1:6" x14ac:dyDescent="0.2">
      <c r="A15" s="438" t="s">
        <v>251</v>
      </c>
      <c r="B15" s="439" t="s">
        <v>301</v>
      </c>
      <c r="C15" s="443">
        <v>1431441</v>
      </c>
      <c r="D15" s="443">
        <v>1302183</v>
      </c>
      <c r="E15" s="443">
        <f>+D15-C15</f>
        <v>-129258</v>
      </c>
      <c r="F15" s="437">
        <f>IF(C15=0,0,E15/C15)</f>
        <v>-9.0299215964891322E-2</v>
      </c>
    </row>
    <row r="16" spans="1:6" ht="15" customHeight="1" x14ac:dyDescent="0.25">
      <c r="A16" s="444"/>
      <c r="B16" s="442" t="s">
        <v>302</v>
      </c>
      <c r="C16" s="445">
        <f>IF(C13=0,0,C15/C13)</f>
        <v>2909.4329268292681</v>
      </c>
      <c r="D16" s="445">
        <f>IF(D13=0,0,D15/D13)</f>
        <v>3107.8353221957041</v>
      </c>
      <c r="E16" s="445">
        <f>+D16-C16</f>
        <v>198.40239536643594</v>
      </c>
      <c r="F16" s="441">
        <f>IF(C16=0,0,E16/C16)</f>
        <v>6.8192806074638415E-2</v>
      </c>
    </row>
    <row r="17" spans="1:6" ht="15" customHeight="1" x14ac:dyDescent="0.25">
      <c r="A17" s="442"/>
      <c r="B17" s="442"/>
      <c r="C17" s="442"/>
      <c r="D17" s="442"/>
      <c r="E17" s="442"/>
      <c r="F17" s="437"/>
    </row>
    <row r="18" spans="1:6" x14ac:dyDescent="0.2">
      <c r="A18" s="438" t="s">
        <v>253</v>
      </c>
      <c r="B18" s="439" t="s">
        <v>303</v>
      </c>
      <c r="C18" s="439">
        <v>0.46916000000000002</v>
      </c>
      <c r="D18" s="439">
        <v>0.44380999999999998</v>
      </c>
      <c r="E18" s="446">
        <f>+D18-C18</f>
        <v>-2.5350000000000039E-2</v>
      </c>
      <c r="F18" s="437">
        <f>IF(C18=0,0,E18/C18)</f>
        <v>-5.4032739363969726E-2</v>
      </c>
    </row>
    <row r="19" spans="1:6" ht="15" customHeight="1" x14ac:dyDescent="0.25">
      <c r="A19" s="444"/>
      <c r="B19" s="442" t="s">
        <v>304</v>
      </c>
      <c r="C19" s="445">
        <f>+C15*C18</f>
        <v>671574.85956000001</v>
      </c>
      <c r="D19" s="445">
        <f>+D15*D18</f>
        <v>577921.83722999995</v>
      </c>
      <c r="E19" s="445">
        <f>+D19-C19</f>
        <v>-93653.022330000065</v>
      </c>
      <c r="F19" s="441">
        <f>IF(C19=0,0,E19/C19)</f>
        <v>-0.13945284132785929</v>
      </c>
    </row>
    <row r="20" spans="1:6" ht="15" customHeight="1" x14ac:dyDescent="0.25">
      <c r="A20" s="444"/>
      <c r="B20" s="442" t="s">
        <v>305</v>
      </c>
      <c r="C20" s="445">
        <f>IF(C13=0,0,C19/C13)</f>
        <v>1364.9895519512195</v>
      </c>
      <c r="D20" s="445">
        <f>IF(D13=0,0,D19/D13)</f>
        <v>1379.2883943436752</v>
      </c>
      <c r="E20" s="445">
        <f>+D20-C20</f>
        <v>14.298842392455754</v>
      </c>
      <c r="F20" s="441">
        <f>IF(C20=0,0,E20/C20)</f>
        <v>1.0475422593539932E-2</v>
      </c>
    </row>
    <row r="21" spans="1:6" ht="15" customHeight="1" x14ac:dyDescent="0.25">
      <c r="A21" s="433"/>
      <c r="B21" s="442"/>
      <c r="C21" s="447"/>
      <c r="D21" s="447"/>
      <c r="E21" s="447"/>
      <c r="F21" s="437"/>
    </row>
    <row r="22" spans="1:6" x14ac:dyDescent="0.2">
      <c r="A22" s="438" t="s">
        <v>255</v>
      </c>
      <c r="B22" s="439" t="s">
        <v>306</v>
      </c>
      <c r="C22" s="443">
        <v>1005529</v>
      </c>
      <c r="D22" s="443">
        <v>892532</v>
      </c>
      <c r="E22" s="443">
        <f>+D22-C22</f>
        <v>-112997</v>
      </c>
      <c r="F22" s="437">
        <f>IF(C22=0,0,E22/C22)</f>
        <v>-0.11237567489351376</v>
      </c>
    </row>
    <row r="23" spans="1:6" ht="30" x14ac:dyDescent="0.2">
      <c r="A23" s="438" t="s">
        <v>257</v>
      </c>
      <c r="B23" s="439" t="s">
        <v>307</v>
      </c>
      <c r="C23" s="448">
        <v>132833</v>
      </c>
      <c r="D23" s="448">
        <v>53800</v>
      </c>
      <c r="E23" s="448">
        <f>+D23-C23</f>
        <v>-79033</v>
      </c>
      <c r="F23" s="437">
        <f>IF(C23=0,0,E23/C23)</f>
        <v>-0.59498016306188972</v>
      </c>
    </row>
    <row r="24" spans="1:6" ht="30" x14ac:dyDescent="0.2">
      <c r="A24" s="438" t="s">
        <v>259</v>
      </c>
      <c r="B24" s="439" t="s">
        <v>308</v>
      </c>
      <c r="C24" s="448">
        <v>293079</v>
      </c>
      <c r="D24" s="448">
        <v>355851</v>
      </c>
      <c r="E24" s="448">
        <f>+D24-C24</f>
        <v>62772</v>
      </c>
      <c r="F24" s="437">
        <f>IF(C24=0,0,E24/C24)</f>
        <v>0.21418115934611487</v>
      </c>
    </row>
    <row r="25" spans="1:6" ht="15" customHeight="1" x14ac:dyDescent="0.25">
      <c r="A25" s="433"/>
      <c r="B25" s="442" t="s">
        <v>301</v>
      </c>
      <c r="C25" s="445">
        <f>+C22+C23+C24</f>
        <v>1431441</v>
      </c>
      <c r="D25" s="445">
        <f>+D22+D23+D24</f>
        <v>1302183</v>
      </c>
      <c r="E25" s="445">
        <f>+E22+E23+E24</f>
        <v>-129258</v>
      </c>
      <c r="F25" s="441">
        <f>IF(C25=0,0,E25/C25)</f>
        <v>-9.0299215964891322E-2</v>
      </c>
    </row>
    <row r="26" spans="1:6" ht="15" customHeight="1" x14ac:dyDescent="0.25">
      <c r="A26" s="434"/>
      <c r="B26" s="442"/>
      <c r="C26" s="449"/>
      <c r="D26" s="449"/>
      <c r="E26" s="449"/>
      <c r="F26" s="437"/>
    </row>
    <row r="27" spans="1:6" x14ac:dyDescent="0.2">
      <c r="A27" s="438" t="s">
        <v>261</v>
      </c>
      <c r="B27" s="439" t="s">
        <v>309</v>
      </c>
      <c r="C27" s="448">
        <v>706</v>
      </c>
      <c r="D27" s="448">
        <v>499</v>
      </c>
      <c r="E27" s="448">
        <f>+D27-C27</f>
        <v>-207</v>
      </c>
      <c r="F27" s="437">
        <f>IF(C27=0,0,E27/C27)</f>
        <v>-0.29320113314447593</v>
      </c>
    </row>
    <row r="28" spans="1:6" x14ac:dyDescent="0.2">
      <c r="A28" s="438" t="s">
        <v>263</v>
      </c>
      <c r="B28" s="439" t="s">
        <v>310</v>
      </c>
      <c r="C28" s="448">
        <v>75</v>
      </c>
      <c r="D28" s="448">
        <v>68</v>
      </c>
      <c r="E28" s="448">
        <f>+D28-C28</f>
        <v>-7</v>
      </c>
      <c r="F28" s="437">
        <f>IF(C28=0,0,E28/C28)</f>
        <v>-9.3333333333333338E-2</v>
      </c>
    </row>
    <row r="29" spans="1:6" x14ac:dyDescent="0.2">
      <c r="A29" s="438" t="s">
        <v>265</v>
      </c>
      <c r="B29" s="439" t="s">
        <v>311</v>
      </c>
      <c r="C29" s="448">
        <v>125</v>
      </c>
      <c r="D29" s="448">
        <v>94</v>
      </c>
      <c r="E29" s="448">
        <f>+D29-C29</f>
        <v>-31</v>
      </c>
      <c r="F29" s="437">
        <f>IF(C29=0,0,E29/C29)</f>
        <v>-0.248</v>
      </c>
    </row>
    <row r="30" spans="1:6" ht="30" x14ac:dyDescent="0.2">
      <c r="A30" s="438" t="s">
        <v>312</v>
      </c>
      <c r="B30" s="439" t="s">
        <v>313</v>
      </c>
      <c r="C30" s="448">
        <v>321</v>
      </c>
      <c r="D30" s="448">
        <v>258</v>
      </c>
      <c r="E30" s="448">
        <f>+D30-C30</f>
        <v>-63</v>
      </c>
      <c r="F30" s="437">
        <f>IF(C30=0,0,E30/C30)</f>
        <v>-0.19626168224299065</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314</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125</v>
      </c>
      <c r="B36" s="436" t="s">
        <v>315</v>
      </c>
      <c r="C36" s="433"/>
      <c r="D36" s="433"/>
      <c r="E36" s="433"/>
      <c r="F36" s="433"/>
    </row>
    <row r="37" spans="1:6" ht="15" customHeight="1" x14ac:dyDescent="0.25">
      <c r="A37" s="434"/>
      <c r="B37" s="450"/>
      <c r="C37" s="433"/>
      <c r="D37" s="433"/>
      <c r="E37" s="433"/>
      <c r="F37" s="433"/>
    </row>
    <row r="38" spans="1:6" x14ac:dyDescent="0.2">
      <c r="A38" s="438" t="s">
        <v>248</v>
      </c>
      <c r="B38" s="439" t="s">
        <v>299</v>
      </c>
      <c r="C38" s="440">
        <v>7</v>
      </c>
      <c r="D38" s="440">
        <v>8</v>
      </c>
      <c r="E38" s="440">
        <f>+D38-C38</f>
        <v>1</v>
      </c>
      <c r="F38" s="437">
        <f>IF(C38=0,0,E38/C38)</f>
        <v>0.14285714285714285</v>
      </c>
    </row>
    <row r="39" spans="1:6" ht="15" customHeight="1" x14ac:dyDescent="0.25">
      <c r="A39" s="438" t="s">
        <v>249</v>
      </c>
      <c r="B39" s="439" t="s">
        <v>300</v>
      </c>
      <c r="C39" s="440">
        <v>7</v>
      </c>
      <c r="D39" s="440">
        <v>8</v>
      </c>
      <c r="E39" s="440">
        <f>+D39-C39</f>
        <v>1</v>
      </c>
      <c r="F39" s="441">
        <f>IF(C39=0,0,E39/C39)</f>
        <v>0.14285714285714285</v>
      </c>
    </row>
    <row r="40" spans="1:6" ht="15" customHeight="1" x14ac:dyDescent="0.25">
      <c r="A40" s="439"/>
      <c r="B40" s="439"/>
      <c r="C40" s="442"/>
      <c r="D40" s="442"/>
      <c r="E40" s="442"/>
    </row>
    <row r="41" spans="1:6" x14ac:dyDescent="0.2">
      <c r="A41" s="438" t="s">
        <v>251</v>
      </c>
      <c r="B41" s="439" t="s">
        <v>316</v>
      </c>
      <c r="C41" s="443">
        <v>7139</v>
      </c>
      <c r="D41" s="443">
        <v>10433</v>
      </c>
      <c r="E41" s="443">
        <f>+D41-C41</f>
        <v>3294</v>
      </c>
      <c r="F41" s="437">
        <f>IF(C41=0,0,E41/C41)</f>
        <v>0.46140916094691131</v>
      </c>
    </row>
    <row r="42" spans="1:6" ht="15" customHeight="1" x14ac:dyDescent="0.25">
      <c r="A42" s="433"/>
      <c r="B42" s="442" t="s">
        <v>302</v>
      </c>
      <c r="C42" s="445">
        <f>IF(C39=0,0,C41/C39)</f>
        <v>1019.8571428571429</v>
      </c>
      <c r="D42" s="445">
        <f>IF(D39=0,0,D41/D39)</f>
        <v>1304.125</v>
      </c>
      <c r="E42" s="445">
        <f>+D42-C42</f>
        <v>284.26785714285711</v>
      </c>
      <c r="F42" s="441">
        <f>IF(C42=0,0,E42/C42)</f>
        <v>0.27873301582854737</v>
      </c>
    </row>
    <row r="43" spans="1:6" ht="15" customHeight="1" x14ac:dyDescent="0.25">
      <c r="A43" s="442"/>
      <c r="B43" s="442"/>
      <c r="C43" s="442"/>
      <c r="D43" s="442"/>
      <c r="E43" s="442"/>
      <c r="F43" s="437"/>
    </row>
    <row r="44" spans="1:6" x14ac:dyDescent="0.2">
      <c r="A44" s="438" t="s">
        <v>253</v>
      </c>
      <c r="B44" s="439" t="s">
        <v>303</v>
      </c>
      <c r="C44" s="439">
        <v>0.46916000000000002</v>
      </c>
      <c r="D44" s="439">
        <v>0.44380799999999998</v>
      </c>
      <c r="E44" s="446">
        <f>+D44-C44</f>
        <v>-2.5352000000000041E-2</v>
      </c>
      <c r="F44" s="437">
        <f>IF(C44=0,0,E44/C44)</f>
        <v>-5.4037002301986617E-2</v>
      </c>
    </row>
    <row r="45" spans="1:6" ht="15" customHeight="1" x14ac:dyDescent="0.25">
      <c r="A45" s="433"/>
      <c r="B45" s="442" t="s">
        <v>304</v>
      </c>
      <c r="C45" s="445">
        <f>+C41*C44</f>
        <v>3349.3332399999999</v>
      </c>
      <c r="D45" s="445">
        <f>+D41*D44</f>
        <v>4630.2488640000001</v>
      </c>
      <c r="E45" s="445">
        <f>+D45-C45</f>
        <v>1280.9156240000002</v>
      </c>
      <c r="F45" s="441">
        <f>IF(C45=0,0,E45/C45)</f>
        <v>0.38243899075267895</v>
      </c>
    </row>
    <row r="46" spans="1:6" ht="15" customHeight="1" x14ac:dyDescent="0.25">
      <c r="A46" s="433"/>
      <c r="B46" s="442" t="s">
        <v>305</v>
      </c>
      <c r="C46" s="445">
        <f>IF(C39=0,0,C45/C39)</f>
        <v>478.47617714285713</v>
      </c>
      <c r="D46" s="445">
        <f>IF(D39=0,0,D45/D39)</f>
        <v>578.78110800000002</v>
      </c>
      <c r="E46" s="445">
        <f>+D46-C46</f>
        <v>100.30493085714289</v>
      </c>
      <c r="F46" s="441">
        <f>IF(C46=0,0,E46/C46)</f>
        <v>0.2096341169085941</v>
      </c>
    </row>
    <row r="47" spans="1:6" ht="15" customHeight="1" x14ac:dyDescent="0.25">
      <c r="A47" s="433"/>
      <c r="B47" s="442"/>
      <c r="C47" s="447"/>
      <c r="D47" s="447"/>
      <c r="E47" s="447"/>
      <c r="F47" s="441"/>
    </row>
    <row r="48" spans="1:6" x14ac:dyDescent="0.2">
      <c r="A48" s="438" t="s">
        <v>255</v>
      </c>
      <c r="B48" s="439" t="s">
        <v>317</v>
      </c>
      <c r="C48" s="443">
        <v>7139</v>
      </c>
      <c r="D48" s="443">
        <v>10433</v>
      </c>
      <c r="E48" s="443">
        <f>+D48-C48</f>
        <v>3294</v>
      </c>
      <c r="F48" s="437">
        <f>IF(C48=0,0,E48/C48)</f>
        <v>0.46140916094691131</v>
      </c>
    </row>
    <row r="49" spans="1:7" ht="30" x14ac:dyDescent="0.2">
      <c r="A49" s="438" t="s">
        <v>257</v>
      </c>
      <c r="B49" s="439" t="s">
        <v>318</v>
      </c>
      <c r="C49" s="448">
        <v>0</v>
      </c>
      <c r="D49" s="448">
        <v>0</v>
      </c>
      <c r="E49" s="448">
        <f>+D49-C49</f>
        <v>0</v>
      </c>
      <c r="F49" s="437">
        <f>IF(C49=0,0,E49/C49)</f>
        <v>0</v>
      </c>
    </row>
    <row r="50" spans="1:7" ht="30" x14ac:dyDescent="0.2">
      <c r="A50" s="438" t="s">
        <v>259</v>
      </c>
      <c r="B50" s="439" t="s">
        <v>319</v>
      </c>
      <c r="C50" s="448">
        <v>0</v>
      </c>
      <c r="D50" s="448">
        <v>0</v>
      </c>
      <c r="E50" s="448">
        <f>+D50-C50</f>
        <v>0</v>
      </c>
      <c r="F50" s="437">
        <f>IF(C50=0,0,E50/C50)</f>
        <v>0</v>
      </c>
    </row>
    <row r="51" spans="1:7" ht="15" customHeight="1" x14ac:dyDescent="0.25">
      <c r="A51" s="433"/>
      <c r="B51" s="442" t="s">
        <v>316</v>
      </c>
      <c r="C51" s="445">
        <f>+C48+C49+C50</f>
        <v>7139</v>
      </c>
      <c r="D51" s="445">
        <f>+D48+D49+D50</f>
        <v>10433</v>
      </c>
      <c r="E51" s="445">
        <f>+E48+E49+E50</f>
        <v>3294</v>
      </c>
      <c r="F51" s="441">
        <f>IF(C51=0,0,E51/C51)</f>
        <v>0.46140916094691131</v>
      </c>
    </row>
    <row r="52" spans="1:7" ht="15" customHeight="1" x14ac:dyDescent="0.25">
      <c r="A52" s="434"/>
      <c r="B52" s="442"/>
      <c r="C52" s="449"/>
      <c r="D52" s="449"/>
      <c r="E52" s="449"/>
      <c r="F52" s="437"/>
    </row>
    <row r="53" spans="1:7" x14ac:dyDescent="0.2">
      <c r="A53" s="438" t="s">
        <v>261</v>
      </c>
      <c r="B53" s="439" t="s">
        <v>320</v>
      </c>
      <c r="C53" s="448">
        <v>31</v>
      </c>
      <c r="D53" s="448">
        <v>35</v>
      </c>
      <c r="E53" s="448">
        <f>+D53-C53</f>
        <v>4</v>
      </c>
      <c r="F53" s="437">
        <f>IF(C53=0,0,E53/C53)</f>
        <v>0.12903225806451613</v>
      </c>
    </row>
    <row r="54" spans="1:7" x14ac:dyDescent="0.2">
      <c r="A54" s="438" t="s">
        <v>263</v>
      </c>
      <c r="B54" s="439" t="s">
        <v>321</v>
      </c>
      <c r="C54" s="448">
        <v>7</v>
      </c>
      <c r="D54" s="448">
        <v>8</v>
      </c>
      <c r="E54" s="448">
        <f>+D54-C54</f>
        <v>1</v>
      </c>
      <c r="F54" s="437">
        <f>IF(C54=0,0,E54/C54)</f>
        <v>0.14285714285714285</v>
      </c>
    </row>
    <row r="55" spans="1:7" x14ac:dyDescent="0.2">
      <c r="A55" s="438" t="s">
        <v>265</v>
      </c>
      <c r="B55" s="439" t="s">
        <v>322</v>
      </c>
      <c r="C55" s="448">
        <v>0</v>
      </c>
      <c r="D55" s="448">
        <v>0</v>
      </c>
      <c r="E55" s="448">
        <f>+D55-C55</f>
        <v>0</v>
      </c>
      <c r="F55" s="437">
        <f>IF(C55=0,0,E55/C55)</f>
        <v>0</v>
      </c>
    </row>
    <row r="56" spans="1:7" ht="30" x14ac:dyDescent="0.2">
      <c r="A56" s="438" t="s">
        <v>312</v>
      </c>
      <c r="B56" s="439" t="s">
        <v>323</v>
      </c>
      <c r="C56" s="448">
        <v>0</v>
      </c>
      <c r="D56" s="448">
        <v>0</v>
      </c>
      <c r="E56" s="448">
        <f>+D56-C56</f>
        <v>0</v>
      </c>
      <c r="F56" s="437">
        <f>IF(C56=0,0,E56/C56)</f>
        <v>0</v>
      </c>
    </row>
    <row r="57" spans="1:7" ht="15" customHeight="1" x14ac:dyDescent="0.25">
      <c r="A57" s="452"/>
      <c r="B57" s="2"/>
      <c r="C57" s="2"/>
      <c r="D57" s="2"/>
      <c r="E57" s="2"/>
      <c r="F57" s="453"/>
    </row>
    <row r="58" spans="1:7" ht="15" customHeight="1" x14ac:dyDescent="0.25">
      <c r="A58" s="450" t="s">
        <v>324</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REPORTING&amp;RCT CHILDREN`S MEDICAL CENTER</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81</v>
      </c>
      <c r="B4" s="475"/>
      <c r="C4" s="475"/>
      <c r="D4" s="475"/>
    </row>
    <row r="5" spans="1:8" s="30" customFormat="1" ht="15.75" customHeight="1" x14ac:dyDescent="0.25">
      <c r="A5" s="475" t="s">
        <v>82</v>
      </c>
      <c r="B5" s="475"/>
      <c r="C5" s="475"/>
      <c r="D5" s="475"/>
    </row>
    <row r="6" spans="1:8" s="30" customFormat="1" ht="16.5" customHeight="1" thickBot="1" x14ac:dyDescent="0.3">
      <c r="A6" s="32"/>
      <c r="B6" s="472"/>
      <c r="C6" s="472"/>
    </row>
    <row r="7" spans="1:8" ht="15.75" customHeight="1" x14ac:dyDescent="0.25">
      <c r="A7" s="33" t="s">
        <v>83</v>
      </c>
      <c r="B7" s="34" t="s">
        <v>84</v>
      </c>
      <c r="C7" s="35" t="s">
        <v>85</v>
      </c>
      <c r="D7" s="36" t="s">
        <v>86</v>
      </c>
      <c r="E7" s="37"/>
      <c r="F7" s="37"/>
      <c r="G7" s="37"/>
      <c r="H7" s="38"/>
    </row>
    <row r="8" spans="1:8" ht="15.75" customHeight="1" x14ac:dyDescent="0.25">
      <c r="A8" s="40"/>
      <c r="B8" s="41"/>
      <c r="C8" s="42" t="s">
        <v>87</v>
      </c>
      <c r="D8" s="43" t="s">
        <v>88</v>
      </c>
    </row>
    <row r="9" spans="1:8" ht="16.5" customHeight="1" thickBot="1" x14ac:dyDescent="0.3">
      <c r="A9" s="44" t="s">
        <v>5</v>
      </c>
      <c r="B9" s="45" t="s">
        <v>89</v>
      </c>
      <c r="C9" s="46" t="s">
        <v>90</v>
      </c>
      <c r="D9" s="47" t="s">
        <v>91</v>
      </c>
    </row>
    <row r="10" spans="1:8" ht="15.75" customHeight="1" x14ac:dyDescent="0.25">
      <c r="A10" s="48"/>
      <c r="B10" s="49"/>
      <c r="C10" s="49"/>
      <c r="D10" s="50"/>
    </row>
    <row r="11" spans="1:8" ht="15.75" x14ac:dyDescent="0.25">
      <c r="A11" s="51" t="s">
        <v>92</v>
      </c>
      <c r="B11" s="52" t="s">
        <v>0</v>
      </c>
      <c r="C11" s="53"/>
      <c r="D11" s="54"/>
    </row>
    <row r="12" spans="1:8" x14ac:dyDescent="0.2">
      <c r="A12" s="55">
        <v>1</v>
      </c>
      <c r="B12" s="38"/>
      <c r="C12" s="56" t="s">
        <v>93</v>
      </c>
      <c r="D12" s="57">
        <v>74193342</v>
      </c>
    </row>
    <row r="13" spans="1:8" x14ac:dyDescent="0.2">
      <c r="A13" s="55">
        <v>2</v>
      </c>
      <c r="B13" s="38"/>
      <c r="C13" s="56" t="s">
        <v>94</v>
      </c>
      <c r="D13" s="57">
        <v>26184898</v>
      </c>
    </row>
    <row r="14" spans="1:8" x14ac:dyDescent="0.2">
      <c r="A14" s="55">
        <v>3</v>
      </c>
      <c r="B14" s="38"/>
      <c r="C14" s="56" t="s">
        <v>95</v>
      </c>
      <c r="D14" s="57">
        <v>0</v>
      </c>
    </row>
    <row r="15" spans="1:8" x14ac:dyDescent="0.2">
      <c r="A15" s="55">
        <v>4</v>
      </c>
      <c r="B15" s="38"/>
      <c r="C15" s="56" t="s">
        <v>96</v>
      </c>
      <c r="D15" s="57">
        <v>100223725</v>
      </c>
    </row>
    <row r="16" spans="1:8" ht="15.75" thickBot="1" x14ac:dyDescent="0.25">
      <c r="A16" s="55">
        <v>5</v>
      </c>
      <c r="B16" s="38"/>
      <c r="C16" s="56" t="s">
        <v>97</v>
      </c>
      <c r="D16" s="57">
        <v>0</v>
      </c>
    </row>
    <row r="17" spans="1:4" ht="16.5" customHeight="1" thickBot="1" x14ac:dyDescent="0.25">
      <c r="A17" s="58"/>
      <c r="B17" s="59"/>
      <c r="C17" s="60" t="s">
        <v>98</v>
      </c>
      <c r="D17" s="61">
        <f>+D16+D15+D14+D13+D12</f>
        <v>200601965</v>
      </c>
    </row>
    <row r="18" spans="1:4" ht="16.5" customHeight="1" x14ac:dyDescent="0.25">
      <c r="A18" s="62"/>
      <c r="B18" s="63"/>
      <c r="C18" s="64"/>
      <c r="D18" s="65"/>
    </row>
    <row r="19" spans="1:4" ht="15.75" x14ac:dyDescent="0.25">
      <c r="A19" s="51" t="s">
        <v>99</v>
      </c>
      <c r="B19" s="52" t="s">
        <v>10</v>
      </c>
      <c r="C19" s="53"/>
      <c r="D19" s="54"/>
    </row>
    <row r="20" spans="1:4" x14ac:dyDescent="0.2">
      <c r="A20" s="55">
        <v>1</v>
      </c>
      <c r="B20" s="38"/>
      <c r="C20" s="56" t="s">
        <v>93</v>
      </c>
      <c r="D20" s="57">
        <v>-389706</v>
      </c>
    </row>
    <row r="21" spans="1:4" x14ac:dyDescent="0.2">
      <c r="A21" s="55">
        <v>2</v>
      </c>
      <c r="B21" s="38"/>
      <c r="C21" s="56" t="s">
        <v>94</v>
      </c>
      <c r="D21" s="57">
        <v>0</v>
      </c>
    </row>
    <row r="22" spans="1:4" x14ac:dyDescent="0.2">
      <c r="A22" s="55">
        <v>3</v>
      </c>
      <c r="B22" s="38"/>
      <c r="C22" s="56" t="s">
        <v>95</v>
      </c>
      <c r="D22" s="57">
        <v>0</v>
      </c>
    </row>
    <row r="23" spans="1:4" x14ac:dyDescent="0.2">
      <c r="A23" s="55">
        <v>4</v>
      </c>
      <c r="B23" s="38"/>
      <c r="C23" s="56" t="s">
        <v>96</v>
      </c>
      <c r="D23" s="57">
        <v>0</v>
      </c>
    </row>
    <row r="24" spans="1:4" ht="15.75" thickBot="1" x14ac:dyDescent="0.25">
      <c r="A24" s="55">
        <v>5</v>
      </c>
      <c r="B24" s="38"/>
      <c r="C24" s="56" t="s">
        <v>97</v>
      </c>
      <c r="D24" s="57">
        <v>-1000</v>
      </c>
    </row>
    <row r="25" spans="1:4" ht="16.5" customHeight="1" thickBot="1" x14ac:dyDescent="0.25">
      <c r="A25" s="58"/>
      <c r="B25" s="59"/>
      <c r="C25" s="60" t="s">
        <v>98</v>
      </c>
      <c r="D25" s="61">
        <f>+D24+D23+D22+D21+D20</f>
        <v>-390706</v>
      </c>
    </row>
    <row r="26" spans="1:4" ht="16.5" customHeight="1" x14ac:dyDescent="0.25">
      <c r="A26" s="62"/>
      <c r="B26" s="63"/>
      <c r="C26" s="64"/>
      <c r="D26" s="65"/>
    </row>
    <row r="27" spans="1:4" ht="15.75" x14ac:dyDescent="0.25">
      <c r="A27" s="51" t="s">
        <v>100</v>
      </c>
      <c r="B27" s="52" t="s">
        <v>40</v>
      </c>
      <c r="C27" s="53"/>
      <c r="D27" s="54"/>
    </row>
    <row r="28" spans="1:4" x14ac:dyDescent="0.2">
      <c r="A28" s="55">
        <v>1</v>
      </c>
      <c r="B28" s="38"/>
      <c r="C28" s="56" t="s">
        <v>93</v>
      </c>
      <c r="D28" s="57">
        <v>4290655</v>
      </c>
    </row>
    <row r="29" spans="1:4" x14ac:dyDescent="0.2">
      <c r="A29" s="55">
        <v>2</v>
      </c>
      <c r="B29" s="38"/>
      <c r="C29" s="56" t="s">
        <v>94</v>
      </c>
      <c r="D29" s="57">
        <v>53231</v>
      </c>
    </row>
    <row r="30" spans="1:4" x14ac:dyDescent="0.2">
      <c r="A30" s="55">
        <v>3</v>
      </c>
      <c r="B30" s="38"/>
      <c r="C30" s="56" t="s">
        <v>95</v>
      </c>
      <c r="D30" s="57">
        <v>0</v>
      </c>
    </row>
    <row r="31" spans="1:4" x14ac:dyDescent="0.2">
      <c r="A31" s="55">
        <v>4</v>
      </c>
      <c r="B31" s="38"/>
      <c r="C31" s="56" t="s">
        <v>96</v>
      </c>
      <c r="D31" s="57">
        <v>0</v>
      </c>
    </row>
    <row r="32" spans="1:4" ht="15.75" thickBot="1" x14ac:dyDescent="0.25">
      <c r="A32" s="55">
        <v>5</v>
      </c>
      <c r="B32" s="38"/>
      <c r="C32" s="56" t="s">
        <v>97</v>
      </c>
      <c r="D32" s="57">
        <v>0</v>
      </c>
    </row>
    <row r="33" spans="1:4" ht="16.5" customHeight="1" thickBot="1" x14ac:dyDescent="0.25">
      <c r="A33" s="58"/>
      <c r="B33" s="59"/>
      <c r="C33" s="60" t="s">
        <v>98</v>
      </c>
      <c r="D33" s="61">
        <f>+D32+D31+D30+D29+D28</f>
        <v>4343886</v>
      </c>
    </row>
    <row r="34" spans="1:4" ht="16.5" customHeight="1" x14ac:dyDescent="0.25">
      <c r="A34" s="62"/>
      <c r="B34" s="63"/>
      <c r="C34" s="64"/>
      <c r="D34" s="65"/>
    </row>
    <row r="35" spans="1:4" ht="15.75" x14ac:dyDescent="0.25">
      <c r="A35" s="51" t="s">
        <v>101</v>
      </c>
      <c r="B35" s="52" t="s">
        <v>46</v>
      </c>
      <c r="C35" s="53"/>
      <c r="D35" s="54"/>
    </row>
    <row r="36" spans="1:4" x14ac:dyDescent="0.2">
      <c r="A36" s="55">
        <v>1</v>
      </c>
      <c r="B36" s="38"/>
      <c r="C36" s="56" t="s">
        <v>93</v>
      </c>
      <c r="D36" s="57">
        <v>0</v>
      </c>
    </row>
    <row r="37" spans="1:4" x14ac:dyDescent="0.2">
      <c r="A37" s="55">
        <v>2</v>
      </c>
      <c r="B37" s="38"/>
      <c r="C37" s="56" t="s">
        <v>94</v>
      </c>
      <c r="D37" s="57">
        <v>87072609</v>
      </c>
    </row>
    <row r="38" spans="1:4" x14ac:dyDescent="0.2">
      <c r="A38" s="55">
        <v>3</v>
      </c>
      <c r="B38" s="38"/>
      <c r="C38" s="56" t="s">
        <v>95</v>
      </c>
      <c r="D38" s="57">
        <v>0</v>
      </c>
    </row>
    <row r="39" spans="1:4" x14ac:dyDescent="0.2">
      <c r="A39" s="55">
        <v>4</v>
      </c>
      <c r="B39" s="38"/>
      <c r="C39" s="56" t="s">
        <v>96</v>
      </c>
      <c r="D39" s="57">
        <v>17337854</v>
      </c>
    </row>
    <row r="40" spans="1:4" ht="15.75" thickBot="1" x14ac:dyDescent="0.25">
      <c r="A40" s="55">
        <v>5</v>
      </c>
      <c r="B40" s="38"/>
      <c r="C40" s="56" t="s">
        <v>97</v>
      </c>
      <c r="D40" s="57">
        <v>-104410463</v>
      </c>
    </row>
    <row r="41" spans="1:4" ht="16.5" customHeight="1" thickBot="1" x14ac:dyDescent="0.25">
      <c r="A41" s="58"/>
      <c r="B41" s="59"/>
      <c r="C41" s="60" t="s">
        <v>98</v>
      </c>
      <c r="D41" s="61">
        <f>+D40+D39+D38+D37+D36</f>
        <v>0</v>
      </c>
    </row>
    <row r="42" spans="1:4" ht="16.5" customHeight="1" x14ac:dyDescent="0.25">
      <c r="A42" s="62"/>
      <c r="B42" s="63"/>
      <c r="C42" s="64"/>
      <c r="D42" s="65"/>
    </row>
    <row r="43" spans="1:4" ht="15.75" x14ac:dyDescent="0.25">
      <c r="A43" s="51" t="s">
        <v>102</v>
      </c>
      <c r="B43" s="52" t="s">
        <v>52</v>
      </c>
      <c r="C43" s="53"/>
      <c r="D43" s="54"/>
    </row>
    <row r="44" spans="1:4" x14ac:dyDescent="0.2">
      <c r="A44" s="55">
        <v>1</v>
      </c>
      <c r="B44" s="38"/>
      <c r="C44" s="56" t="s">
        <v>93</v>
      </c>
      <c r="D44" s="57">
        <v>-18853</v>
      </c>
    </row>
    <row r="45" spans="1:4" x14ac:dyDescent="0.2">
      <c r="A45" s="55">
        <v>2</v>
      </c>
      <c r="B45" s="38"/>
      <c r="C45" s="56" t="s">
        <v>94</v>
      </c>
      <c r="D45" s="57">
        <v>0</v>
      </c>
    </row>
    <row r="46" spans="1:4" x14ac:dyDescent="0.2">
      <c r="A46" s="55">
        <v>3</v>
      </c>
      <c r="B46" s="38"/>
      <c r="C46" s="56" t="s">
        <v>95</v>
      </c>
      <c r="D46" s="57">
        <v>0</v>
      </c>
    </row>
    <row r="47" spans="1:4" x14ac:dyDescent="0.2">
      <c r="A47" s="55">
        <v>4</v>
      </c>
      <c r="B47" s="38"/>
      <c r="C47" s="56" t="s">
        <v>96</v>
      </c>
      <c r="D47" s="57">
        <v>0</v>
      </c>
    </row>
    <row r="48" spans="1:4" ht="15.75" thickBot="1" x14ac:dyDescent="0.25">
      <c r="A48" s="55">
        <v>5</v>
      </c>
      <c r="B48" s="38"/>
      <c r="C48" s="56" t="s">
        <v>97</v>
      </c>
      <c r="D48" s="57">
        <v>0</v>
      </c>
    </row>
    <row r="49" spans="1:4" ht="16.5" customHeight="1" thickBot="1" x14ac:dyDescent="0.25">
      <c r="A49" s="58"/>
      <c r="B49" s="59"/>
      <c r="C49" s="60" t="s">
        <v>98</v>
      </c>
      <c r="D49" s="61">
        <f>+D48+D47+D46+D45+D44</f>
        <v>-18853</v>
      </c>
    </row>
    <row r="50" spans="1:4" ht="16.5" customHeight="1" x14ac:dyDescent="0.25">
      <c r="A50" s="62"/>
      <c r="B50" s="63"/>
      <c r="C50" s="64"/>
      <c r="D50" s="65"/>
    </row>
    <row r="51" spans="1:4" ht="31.5" x14ac:dyDescent="0.25">
      <c r="A51" s="51" t="s">
        <v>103</v>
      </c>
      <c r="B51" s="52" t="s">
        <v>57</v>
      </c>
      <c r="C51" s="53"/>
      <c r="D51" s="54"/>
    </row>
    <row r="52" spans="1:4" x14ac:dyDescent="0.2">
      <c r="A52" s="55">
        <v>1</v>
      </c>
      <c r="B52" s="38"/>
      <c r="C52" s="56" t="s">
        <v>93</v>
      </c>
      <c r="D52" s="57">
        <v>380987</v>
      </c>
    </row>
    <row r="53" spans="1:4" x14ac:dyDescent="0.2">
      <c r="A53" s="55">
        <v>2</v>
      </c>
      <c r="B53" s="38"/>
      <c r="C53" s="56" t="s">
        <v>94</v>
      </c>
      <c r="D53" s="57">
        <v>6443</v>
      </c>
    </row>
    <row r="54" spans="1:4" x14ac:dyDescent="0.2">
      <c r="A54" s="55">
        <v>3</v>
      </c>
      <c r="B54" s="38"/>
      <c r="C54" s="56" t="s">
        <v>95</v>
      </c>
      <c r="D54" s="57">
        <v>0</v>
      </c>
    </row>
    <row r="55" spans="1:4" x14ac:dyDescent="0.2">
      <c r="A55" s="55">
        <v>4</v>
      </c>
      <c r="B55" s="38"/>
      <c r="C55" s="56" t="s">
        <v>96</v>
      </c>
      <c r="D55" s="57">
        <v>0</v>
      </c>
    </row>
    <row r="56" spans="1:4" ht="15.75" thickBot="1" x14ac:dyDescent="0.25">
      <c r="A56" s="55">
        <v>5</v>
      </c>
      <c r="B56" s="38"/>
      <c r="C56" s="56" t="s">
        <v>97</v>
      </c>
      <c r="D56" s="57">
        <v>0</v>
      </c>
    </row>
    <row r="57" spans="1:4" ht="16.5" customHeight="1" thickBot="1" x14ac:dyDescent="0.25">
      <c r="A57" s="58"/>
      <c r="B57" s="59"/>
      <c r="C57" s="60" t="s">
        <v>98</v>
      </c>
      <c r="D57" s="61">
        <f>+D56+D55+D54+D53+D52</f>
        <v>387430</v>
      </c>
    </row>
    <row r="58" spans="1:4" ht="16.5" customHeight="1" x14ac:dyDescent="0.25">
      <c r="A58" s="62"/>
      <c r="B58" s="63"/>
      <c r="C58" s="64"/>
      <c r="D58" s="65"/>
    </row>
    <row r="59" spans="1:4" ht="15.75" x14ac:dyDescent="0.25">
      <c r="A59" s="51" t="s">
        <v>104</v>
      </c>
      <c r="B59" s="52" t="s">
        <v>66</v>
      </c>
      <c r="C59" s="53"/>
      <c r="D59" s="54"/>
    </row>
    <row r="60" spans="1:4" x14ac:dyDescent="0.2">
      <c r="A60" s="55">
        <v>1</v>
      </c>
      <c r="B60" s="38"/>
      <c r="C60" s="56" t="s">
        <v>93</v>
      </c>
      <c r="D60" s="57">
        <v>-7011657</v>
      </c>
    </row>
    <row r="61" spans="1:4" x14ac:dyDescent="0.2">
      <c r="A61" s="55">
        <v>2</v>
      </c>
      <c r="B61" s="38"/>
      <c r="C61" s="56" t="s">
        <v>94</v>
      </c>
      <c r="D61" s="57">
        <v>0</v>
      </c>
    </row>
    <row r="62" spans="1:4" x14ac:dyDescent="0.2">
      <c r="A62" s="55">
        <v>3</v>
      </c>
      <c r="B62" s="38"/>
      <c r="C62" s="56" t="s">
        <v>95</v>
      </c>
      <c r="D62" s="57">
        <v>0</v>
      </c>
    </row>
    <row r="63" spans="1:4" x14ac:dyDescent="0.2">
      <c r="A63" s="55">
        <v>4</v>
      </c>
      <c r="B63" s="38"/>
      <c r="C63" s="56" t="s">
        <v>96</v>
      </c>
      <c r="D63" s="57">
        <v>0</v>
      </c>
    </row>
    <row r="64" spans="1:4" ht="15.75" thickBot="1" x14ac:dyDescent="0.25">
      <c r="A64" s="55">
        <v>5</v>
      </c>
      <c r="B64" s="38"/>
      <c r="C64" s="56" t="s">
        <v>97</v>
      </c>
      <c r="D64" s="57">
        <v>0</v>
      </c>
    </row>
    <row r="65" spans="1:4" ht="16.5" customHeight="1" thickBot="1" x14ac:dyDescent="0.25">
      <c r="A65" s="58"/>
      <c r="B65" s="59"/>
      <c r="C65" s="60" t="s">
        <v>98</v>
      </c>
      <c r="D65" s="61">
        <f>+D64+D63+D62+D61+D60</f>
        <v>-7011657</v>
      </c>
    </row>
    <row r="66" spans="1:4" ht="16.5" customHeight="1" x14ac:dyDescent="0.25">
      <c r="A66" s="62"/>
      <c r="B66" s="63"/>
      <c r="C66" s="64"/>
      <c r="D66" s="65"/>
    </row>
    <row r="67" spans="1:4" ht="15.75" x14ac:dyDescent="0.25">
      <c r="A67" s="51" t="s">
        <v>105</v>
      </c>
      <c r="B67" s="52" t="s">
        <v>74</v>
      </c>
      <c r="C67" s="53"/>
      <c r="D67" s="54"/>
    </row>
    <row r="68" spans="1:4" x14ac:dyDescent="0.2">
      <c r="A68" s="55">
        <v>1</v>
      </c>
      <c r="B68" s="38"/>
      <c r="C68" s="56" t="s">
        <v>93</v>
      </c>
      <c r="D68" s="57">
        <v>34709511</v>
      </c>
    </row>
    <row r="69" spans="1:4" x14ac:dyDescent="0.2">
      <c r="A69" s="55">
        <v>2</v>
      </c>
      <c r="B69" s="38"/>
      <c r="C69" s="56" t="s">
        <v>94</v>
      </c>
      <c r="D69" s="57">
        <v>0</v>
      </c>
    </row>
    <row r="70" spans="1:4" x14ac:dyDescent="0.2">
      <c r="A70" s="55">
        <v>3</v>
      </c>
      <c r="B70" s="38"/>
      <c r="C70" s="56" t="s">
        <v>95</v>
      </c>
      <c r="D70" s="57">
        <v>0</v>
      </c>
    </row>
    <row r="71" spans="1:4" x14ac:dyDescent="0.2">
      <c r="A71" s="55">
        <v>4</v>
      </c>
      <c r="B71" s="38"/>
      <c r="C71" s="56" t="s">
        <v>96</v>
      </c>
      <c r="D71" s="57">
        <v>0</v>
      </c>
    </row>
    <row r="72" spans="1:4" ht="15.75" thickBot="1" x14ac:dyDescent="0.25">
      <c r="A72" s="55">
        <v>5</v>
      </c>
      <c r="B72" s="38"/>
      <c r="C72" s="56" t="s">
        <v>97</v>
      </c>
      <c r="D72" s="57">
        <v>65775</v>
      </c>
    </row>
    <row r="73" spans="1:4" ht="16.5" customHeight="1" thickBot="1" x14ac:dyDescent="0.25">
      <c r="A73" s="58"/>
      <c r="B73" s="59"/>
      <c r="C73" s="60" t="s">
        <v>98</v>
      </c>
      <c r="D73" s="61">
        <f>+D72+D71+D70+D69+D68</f>
        <v>34775286</v>
      </c>
    </row>
    <row r="74" spans="1:4" ht="16.5" customHeight="1" thickBot="1" x14ac:dyDescent="0.3">
      <c r="A74" s="62"/>
      <c r="B74" s="63"/>
      <c r="C74" s="64"/>
      <c r="D74" s="65"/>
    </row>
    <row r="75" spans="1:4" ht="16.5" customHeight="1" thickBot="1" x14ac:dyDescent="0.3">
      <c r="A75" s="66"/>
      <c r="B75" s="67" t="s">
        <v>106</v>
      </c>
      <c r="C75" s="60" t="s">
        <v>107</v>
      </c>
      <c r="D75" s="61">
        <f>+D73-D72+D65-D64+D57-D56+D49-D48+D41-D40+D33-D32+D25-D24+D17-D16</f>
        <v>337033039</v>
      </c>
    </row>
    <row r="76" spans="1:4" ht="16.5" customHeight="1" thickBot="1" x14ac:dyDescent="0.3">
      <c r="A76" s="66"/>
      <c r="B76" s="67" t="s">
        <v>97</v>
      </c>
      <c r="C76" s="60"/>
      <c r="D76" s="61">
        <f>+D72+D64+D56+D48+D40+D32+D24+D16</f>
        <v>-104345688</v>
      </c>
    </row>
    <row r="77" spans="1:4" ht="16.5" customHeight="1" thickBot="1" x14ac:dyDescent="0.3">
      <c r="A77" s="66"/>
      <c r="B77" s="67" t="s">
        <v>108</v>
      </c>
      <c r="C77" s="60" t="s">
        <v>107</v>
      </c>
      <c r="D77" s="61">
        <f>SUM(D75:D76)</f>
        <v>232687351</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REPORTING&amp;RCT CHILDREN`S MEDICAL CENTER</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56"/>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81</v>
      </c>
      <c r="B4" s="475"/>
      <c r="C4" s="475"/>
      <c r="D4" s="475"/>
      <c r="E4" s="475"/>
    </row>
    <row r="5" spans="1:5" ht="15.75" customHeight="1" x14ac:dyDescent="0.25">
      <c r="A5" s="475" t="s">
        <v>109</v>
      </c>
      <c r="B5" s="475"/>
      <c r="C5" s="475"/>
      <c r="D5" s="475"/>
      <c r="E5" s="475"/>
    </row>
    <row r="6" spans="1:5" ht="16.5" customHeight="1" thickBot="1" x14ac:dyDescent="0.3">
      <c r="A6" s="69"/>
      <c r="B6" s="69"/>
      <c r="C6" s="31"/>
    </row>
    <row r="7" spans="1:5" ht="15.75" customHeight="1" x14ac:dyDescent="0.25">
      <c r="A7" s="70" t="s">
        <v>83</v>
      </c>
      <c r="B7" s="71" t="s">
        <v>84</v>
      </c>
      <c r="C7" s="72" t="s">
        <v>85</v>
      </c>
      <c r="D7" s="72" t="s">
        <v>86</v>
      </c>
      <c r="E7" s="72" t="s">
        <v>110</v>
      </c>
    </row>
    <row r="8" spans="1:5" ht="31.5" customHeight="1" x14ac:dyDescent="0.25">
      <c r="A8" s="73"/>
      <c r="B8" s="74"/>
      <c r="C8" s="75"/>
      <c r="D8" s="76"/>
      <c r="E8" s="77" t="s">
        <v>111</v>
      </c>
    </row>
    <row r="9" spans="1:5" ht="16.5" customHeight="1" thickBot="1" x14ac:dyDescent="0.3">
      <c r="A9" s="78" t="s">
        <v>5</v>
      </c>
      <c r="B9" s="79" t="s">
        <v>89</v>
      </c>
      <c r="C9" s="80" t="s">
        <v>112</v>
      </c>
      <c r="D9" s="80" t="s">
        <v>113</v>
      </c>
      <c r="E9" s="81" t="s">
        <v>114</v>
      </c>
    </row>
    <row r="10" spans="1:5" ht="15.75" customHeight="1" x14ac:dyDescent="0.25">
      <c r="A10" s="82"/>
      <c r="B10" s="83"/>
      <c r="C10" s="84"/>
      <c r="D10" s="83"/>
      <c r="E10" s="85"/>
    </row>
    <row r="11" spans="1:5" ht="15.75" x14ac:dyDescent="0.25">
      <c r="A11" s="86" t="s">
        <v>115</v>
      </c>
      <c r="B11" s="87" t="s">
        <v>10</v>
      </c>
      <c r="C11" s="53"/>
      <c r="D11" s="53"/>
      <c r="E11" s="88"/>
    </row>
    <row r="12" spans="1:5" ht="31.5" x14ac:dyDescent="0.25">
      <c r="A12" s="89"/>
      <c r="B12" s="90"/>
      <c r="C12" s="91" t="s">
        <v>116</v>
      </c>
      <c r="D12" s="92" t="s">
        <v>117</v>
      </c>
      <c r="E12" s="93">
        <v>233386</v>
      </c>
    </row>
    <row r="13" spans="1:5" x14ac:dyDescent="0.2">
      <c r="A13" s="94">
        <v>1</v>
      </c>
      <c r="B13" s="95"/>
      <c r="C13" s="96" t="s">
        <v>118</v>
      </c>
      <c r="D13" s="97" t="s">
        <v>119</v>
      </c>
      <c r="E13" s="98">
        <v>61429</v>
      </c>
    </row>
    <row r="14" spans="1:5" x14ac:dyDescent="0.2">
      <c r="A14" s="94">
        <v>2</v>
      </c>
      <c r="B14" s="95"/>
      <c r="C14" s="96" t="s">
        <v>120</v>
      </c>
      <c r="D14" s="97" t="s">
        <v>119</v>
      </c>
      <c r="E14" s="98">
        <v>-1000000</v>
      </c>
    </row>
    <row r="15" spans="1:5" x14ac:dyDescent="0.2">
      <c r="A15" s="94">
        <v>3</v>
      </c>
      <c r="B15" s="95"/>
      <c r="C15" s="96" t="s">
        <v>121</v>
      </c>
      <c r="D15" s="97" t="s">
        <v>119</v>
      </c>
      <c r="E15" s="98">
        <v>-19608</v>
      </c>
    </row>
    <row r="16" spans="1:5" ht="15.75" thickBot="1" x14ac:dyDescent="0.25">
      <c r="A16" s="94">
        <v>4</v>
      </c>
      <c r="B16" s="95"/>
      <c r="C16" s="96" t="s">
        <v>122</v>
      </c>
      <c r="D16" s="97" t="s">
        <v>119</v>
      </c>
      <c r="E16" s="98">
        <v>916610</v>
      </c>
    </row>
    <row r="17" spans="1:5" s="68" customFormat="1" ht="16.5" customHeight="1" thickBot="1" x14ac:dyDescent="0.3">
      <c r="A17" s="99"/>
      <c r="B17" s="100"/>
      <c r="C17" s="101" t="s">
        <v>123</v>
      </c>
      <c r="D17" s="92" t="s">
        <v>124</v>
      </c>
      <c r="E17" s="102">
        <f>SUM(E12:E16)</f>
        <v>191817</v>
      </c>
    </row>
    <row r="18" spans="1:5" s="68" customFormat="1" ht="15.75" customHeight="1" x14ac:dyDescent="0.2">
      <c r="A18" s="103"/>
      <c r="B18" s="104"/>
      <c r="C18" s="105"/>
      <c r="D18" s="106"/>
      <c r="E18" s="107"/>
    </row>
    <row r="19" spans="1:5" ht="15.75" x14ac:dyDescent="0.25">
      <c r="A19" s="86" t="s">
        <v>125</v>
      </c>
      <c r="B19" s="87" t="s">
        <v>40</v>
      </c>
      <c r="C19" s="53"/>
      <c r="D19" s="53"/>
      <c r="E19" s="88"/>
    </row>
    <row r="20" spans="1:5" ht="31.5" x14ac:dyDescent="0.25">
      <c r="A20" s="89"/>
      <c r="B20" s="90"/>
      <c r="C20" s="91" t="s">
        <v>116</v>
      </c>
      <c r="D20" s="92" t="s">
        <v>117</v>
      </c>
      <c r="E20" s="93">
        <v>1394029</v>
      </c>
    </row>
    <row r="21" spans="1:5" x14ac:dyDescent="0.2">
      <c r="A21" s="94">
        <v>1</v>
      </c>
      <c r="B21" s="95"/>
      <c r="C21" s="96" t="s">
        <v>118</v>
      </c>
      <c r="D21" s="97" t="s">
        <v>119</v>
      </c>
      <c r="E21" s="98">
        <v>172068</v>
      </c>
    </row>
    <row r="22" spans="1:5" x14ac:dyDescent="0.2">
      <c r="A22" s="94">
        <v>2</v>
      </c>
      <c r="B22" s="95"/>
      <c r="C22" s="96" t="s">
        <v>120</v>
      </c>
      <c r="D22" s="97" t="s">
        <v>119</v>
      </c>
      <c r="E22" s="98">
        <v>-6040000</v>
      </c>
    </row>
    <row r="23" spans="1:5" ht="15.75" thickBot="1" x14ac:dyDescent="0.25">
      <c r="A23" s="94">
        <v>3</v>
      </c>
      <c r="B23" s="95"/>
      <c r="C23" s="96" t="s">
        <v>126</v>
      </c>
      <c r="D23" s="97" t="s">
        <v>119</v>
      </c>
      <c r="E23" s="98">
        <v>2066128</v>
      </c>
    </row>
    <row r="24" spans="1:5" s="68" customFormat="1" ht="16.5" customHeight="1" thickBot="1" x14ac:dyDescent="0.3">
      <c r="A24" s="99"/>
      <c r="B24" s="100"/>
      <c r="C24" s="101" t="s">
        <v>123</v>
      </c>
      <c r="D24" s="92" t="s">
        <v>124</v>
      </c>
      <c r="E24" s="102">
        <f>SUM(E20:E23)</f>
        <v>-2407775</v>
      </c>
    </row>
    <row r="25" spans="1:5" s="68" customFormat="1" ht="15.75" customHeight="1" x14ac:dyDescent="0.2">
      <c r="A25" s="103"/>
      <c r="B25" s="104"/>
      <c r="C25" s="105"/>
      <c r="D25" s="106"/>
      <c r="E25" s="107"/>
    </row>
    <row r="26" spans="1:5" ht="15.75" x14ac:dyDescent="0.25">
      <c r="A26" s="86" t="s">
        <v>127</v>
      </c>
      <c r="B26" s="87" t="s">
        <v>46</v>
      </c>
      <c r="C26" s="53"/>
      <c r="D26" s="53"/>
      <c r="E26" s="88"/>
    </row>
    <row r="27" spans="1:5" ht="31.5" x14ac:dyDescent="0.25">
      <c r="A27" s="89"/>
      <c r="B27" s="90"/>
      <c r="C27" s="91" t="s">
        <v>116</v>
      </c>
      <c r="D27" s="92" t="s">
        <v>117</v>
      </c>
      <c r="E27" s="93">
        <v>-1178794</v>
      </c>
    </row>
    <row r="28" spans="1:5" x14ac:dyDescent="0.2">
      <c r="A28" s="94">
        <v>1</v>
      </c>
      <c r="B28" s="95"/>
      <c r="C28" s="96" t="s">
        <v>118</v>
      </c>
      <c r="D28" s="97" t="s">
        <v>119</v>
      </c>
      <c r="E28" s="98">
        <v>117502</v>
      </c>
    </row>
    <row r="29" spans="1:5" x14ac:dyDescent="0.2">
      <c r="A29" s="94">
        <v>2</v>
      </c>
      <c r="B29" s="95"/>
      <c r="C29" s="96" t="s">
        <v>126</v>
      </c>
      <c r="D29" s="97" t="s">
        <v>119</v>
      </c>
      <c r="E29" s="98">
        <v>10667426</v>
      </c>
    </row>
    <row r="30" spans="1:5" ht="15.75" thickBot="1" x14ac:dyDescent="0.25">
      <c r="A30" s="94">
        <v>3</v>
      </c>
      <c r="B30" s="95"/>
      <c r="C30" s="96" t="s">
        <v>128</v>
      </c>
      <c r="D30" s="97" t="s">
        <v>119</v>
      </c>
      <c r="E30" s="98">
        <v>-14932266</v>
      </c>
    </row>
    <row r="31" spans="1:5" s="68" customFormat="1" ht="16.5" customHeight="1" thickBot="1" x14ac:dyDescent="0.3">
      <c r="A31" s="99"/>
      <c r="B31" s="100"/>
      <c r="C31" s="101" t="s">
        <v>123</v>
      </c>
      <c r="D31" s="92" t="s">
        <v>124</v>
      </c>
      <c r="E31" s="102">
        <f>SUM(E27:E30)</f>
        <v>-5326132</v>
      </c>
    </row>
    <row r="32" spans="1:5" s="68" customFormat="1" ht="15.75" customHeight="1" x14ac:dyDescent="0.2">
      <c r="A32" s="103"/>
      <c r="B32" s="104"/>
      <c r="C32" s="105"/>
      <c r="D32" s="106"/>
      <c r="E32" s="107"/>
    </row>
    <row r="33" spans="1:5" ht="15.75" x14ac:dyDescent="0.25">
      <c r="A33" s="86" t="s">
        <v>129</v>
      </c>
      <c r="B33" s="87" t="s">
        <v>52</v>
      </c>
      <c r="C33" s="53"/>
      <c r="D33" s="53"/>
      <c r="E33" s="88"/>
    </row>
    <row r="34" spans="1:5" ht="31.5" x14ac:dyDescent="0.25">
      <c r="A34" s="89"/>
      <c r="B34" s="90"/>
      <c r="C34" s="91" t="s">
        <v>116</v>
      </c>
      <c r="D34" s="92" t="s">
        <v>117</v>
      </c>
      <c r="E34" s="93">
        <v>18103</v>
      </c>
    </row>
    <row r="35" spans="1:5" ht="15.75" thickBot="1" x14ac:dyDescent="0.25">
      <c r="A35" s="94">
        <v>1</v>
      </c>
      <c r="B35" s="95"/>
      <c r="C35" s="96" t="s">
        <v>130</v>
      </c>
      <c r="D35" s="97" t="s">
        <v>119</v>
      </c>
      <c r="E35" s="98">
        <v>250</v>
      </c>
    </row>
    <row r="36" spans="1:5" s="68" customFormat="1" ht="16.5" customHeight="1" thickBot="1" x14ac:dyDescent="0.3">
      <c r="A36" s="99"/>
      <c r="B36" s="100"/>
      <c r="C36" s="101" t="s">
        <v>123</v>
      </c>
      <c r="D36" s="92" t="s">
        <v>124</v>
      </c>
      <c r="E36" s="102">
        <f>SUM(E34:E35)</f>
        <v>18353</v>
      </c>
    </row>
    <row r="37" spans="1:5" s="68" customFormat="1" ht="15.75" customHeight="1" x14ac:dyDescent="0.2">
      <c r="A37" s="103"/>
      <c r="B37" s="104"/>
      <c r="C37" s="105"/>
      <c r="D37" s="106"/>
      <c r="E37" s="107"/>
    </row>
    <row r="38" spans="1:5" ht="15.75" x14ac:dyDescent="0.25">
      <c r="A38" s="86" t="s">
        <v>131</v>
      </c>
      <c r="B38" s="87" t="s">
        <v>57</v>
      </c>
      <c r="C38" s="53"/>
      <c r="D38" s="53"/>
      <c r="E38" s="88"/>
    </row>
    <row r="39" spans="1:5" ht="31.5" x14ac:dyDescent="0.25">
      <c r="A39" s="89"/>
      <c r="B39" s="90"/>
      <c r="C39" s="91" t="s">
        <v>116</v>
      </c>
      <c r="D39" s="92" t="s">
        <v>117</v>
      </c>
      <c r="E39" s="93">
        <v>0</v>
      </c>
    </row>
    <row r="40" spans="1:5" ht="15.75" thickBot="1" x14ac:dyDescent="0.25">
      <c r="A40" s="94" t="s">
        <v>132</v>
      </c>
      <c r="B40" s="95"/>
      <c r="C40" s="96" t="s">
        <v>133</v>
      </c>
      <c r="D40" s="97" t="s">
        <v>132</v>
      </c>
      <c r="E40" s="98">
        <v>0</v>
      </c>
    </row>
    <row r="41" spans="1:5" s="68" customFormat="1" ht="16.5" customHeight="1" thickBot="1" x14ac:dyDescent="0.3">
      <c r="A41" s="99"/>
      <c r="B41" s="100"/>
      <c r="C41" s="101" t="s">
        <v>123</v>
      </c>
      <c r="D41" s="92" t="s">
        <v>124</v>
      </c>
      <c r="E41" s="102">
        <f>SUM(E39)</f>
        <v>0</v>
      </c>
    </row>
    <row r="42" spans="1:5" s="68" customFormat="1" ht="15.75" customHeight="1" x14ac:dyDescent="0.2">
      <c r="A42" s="103"/>
      <c r="B42" s="104"/>
      <c r="C42" s="105"/>
      <c r="D42" s="106"/>
      <c r="E42" s="107"/>
    </row>
    <row r="43" spans="1:5" ht="15.75" x14ac:dyDescent="0.25">
      <c r="A43" s="86" t="s">
        <v>134</v>
      </c>
      <c r="B43" s="87" t="s">
        <v>66</v>
      </c>
      <c r="C43" s="53"/>
      <c r="D43" s="53"/>
      <c r="E43" s="88"/>
    </row>
    <row r="44" spans="1:5" ht="31.5" x14ac:dyDescent="0.25">
      <c r="A44" s="89"/>
      <c r="B44" s="90"/>
      <c r="C44" s="91" t="s">
        <v>116</v>
      </c>
      <c r="D44" s="92" t="s">
        <v>117</v>
      </c>
      <c r="E44" s="93">
        <v>0</v>
      </c>
    </row>
    <row r="45" spans="1:5" x14ac:dyDescent="0.2">
      <c r="A45" s="94">
        <v>1</v>
      </c>
      <c r="B45" s="95"/>
      <c r="C45" s="96" t="s">
        <v>135</v>
      </c>
      <c r="D45" s="97" t="s">
        <v>119</v>
      </c>
      <c r="E45" s="98">
        <v>-8120793</v>
      </c>
    </row>
    <row r="46" spans="1:5" x14ac:dyDescent="0.2">
      <c r="A46" s="94">
        <v>2</v>
      </c>
      <c r="B46" s="95"/>
      <c r="C46" s="96" t="s">
        <v>136</v>
      </c>
      <c r="D46" s="97" t="s">
        <v>119</v>
      </c>
      <c r="E46" s="98">
        <v>547056</v>
      </c>
    </row>
    <row r="47" spans="1:5" x14ac:dyDescent="0.2">
      <c r="A47" s="94">
        <v>3</v>
      </c>
      <c r="B47" s="95"/>
      <c r="C47" s="96" t="s">
        <v>120</v>
      </c>
      <c r="D47" s="97" t="s">
        <v>119</v>
      </c>
      <c r="E47" s="98">
        <v>22650000</v>
      </c>
    </row>
    <row r="48" spans="1:5" ht="15.75" thickBot="1" x14ac:dyDescent="0.25">
      <c r="A48" s="94">
        <v>4</v>
      </c>
      <c r="B48" s="95"/>
      <c r="C48" s="96" t="s">
        <v>126</v>
      </c>
      <c r="D48" s="97" t="s">
        <v>119</v>
      </c>
      <c r="E48" s="98">
        <v>-15076263</v>
      </c>
    </row>
    <row r="49" spans="1:5" s="68" customFormat="1" ht="16.5" customHeight="1" thickBot="1" x14ac:dyDescent="0.3">
      <c r="A49" s="99"/>
      <c r="B49" s="100"/>
      <c r="C49" s="101" t="s">
        <v>123</v>
      </c>
      <c r="D49" s="92" t="s">
        <v>124</v>
      </c>
      <c r="E49" s="102">
        <f>SUM(E44:E48)</f>
        <v>0</v>
      </c>
    </row>
    <row r="50" spans="1:5" s="68" customFormat="1" ht="15.75" customHeight="1" x14ac:dyDescent="0.2">
      <c r="A50" s="103"/>
      <c r="B50" s="104"/>
      <c r="C50" s="105"/>
      <c r="D50" s="106"/>
      <c r="E50" s="107"/>
    </row>
    <row r="51" spans="1:5" ht="15.75" x14ac:dyDescent="0.25">
      <c r="A51" s="86" t="s">
        <v>137</v>
      </c>
      <c r="B51" s="87" t="s">
        <v>74</v>
      </c>
      <c r="C51" s="53"/>
      <c r="D51" s="53"/>
      <c r="E51" s="88"/>
    </row>
    <row r="52" spans="1:5" ht="31.5" x14ac:dyDescent="0.25">
      <c r="A52" s="89"/>
      <c r="B52" s="90"/>
      <c r="C52" s="91" t="s">
        <v>116</v>
      </c>
      <c r="D52" s="92" t="s">
        <v>117</v>
      </c>
      <c r="E52" s="93">
        <v>0</v>
      </c>
    </row>
    <row r="53" spans="1:5" ht="15.75" thickBot="1" x14ac:dyDescent="0.25">
      <c r="A53" s="94" t="s">
        <v>132</v>
      </c>
      <c r="B53" s="95"/>
      <c r="C53" s="96" t="s">
        <v>133</v>
      </c>
      <c r="D53" s="97" t="s">
        <v>132</v>
      </c>
      <c r="E53" s="98">
        <v>0</v>
      </c>
    </row>
    <row r="54" spans="1:5" s="68" customFormat="1" ht="16.5" customHeight="1" thickBot="1" x14ac:dyDescent="0.3">
      <c r="A54" s="99"/>
      <c r="B54" s="100"/>
      <c r="C54" s="101" t="s">
        <v>123</v>
      </c>
      <c r="D54" s="92" t="s">
        <v>124</v>
      </c>
      <c r="E54" s="102">
        <f>SUM(E52)</f>
        <v>0</v>
      </c>
    </row>
    <row r="55" spans="1:5" s="68" customFormat="1" ht="15.75" customHeight="1" thickBot="1" x14ac:dyDescent="0.25">
      <c r="A55" s="103"/>
      <c r="B55" s="104"/>
      <c r="C55" s="105"/>
      <c r="D55" s="106"/>
      <c r="E55" s="107"/>
    </row>
    <row r="56" spans="1:5" s="113" customFormat="1" ht="19.5" customHeight="1" thickBot="1" x14ac:dyDescent="0.3">
      <c r="A56" s="108"/>
      <c r="B56" s="109"/>
      <c r="C56" s="110"/>
      <c r="D56" s="111" t="s">
        <v>138</v>
      </c>
      <c r="E56" s="112">
        <f>+E54+E49+E41+E36+E31+E24+E17</f>
        <v>-7523737</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REPORTING&amp;RCT CHILDREN`S MEDICAL CENTER</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81</v>
      </c>
      <c r="B4" s="477"/>
      <c r="C4" s="477"/>
      <c r="D4" s="477"/>
      <c r="E4" s="477"/>
      <c r="F4" s="477"/>
    </row>
    <row r="5" spans="1:6" ht="15.75" x14ac:dyDescent="0.25">
      <c r="A5" s="477" t="s">
        <v>139</v>
      </c>
      <c r="B5" s="477"/>
      <c r="C5" s="477"/>
      <c r="D5" s="477"/>
      <c r="E5" s="477"/>
      <c r="F5" s="477"/>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140</v>
      </c>
      <c r="C9" s="124" t="s">
        <v>141</v>
      </c>
      <c r="D9" s="124" t="s">
        <v>112</v>
      </c>
      <c r="E9" s="124" t="s">
        <v>113</v>
      </c>
      <c r="F9" s="125" t="s">
        <v>142</v>
      </c>
    </row>
    <row r="10" spans="1:6" s="132" customFormat="1" ht="31.5" x14ac:dyDescent="0.25">
      <c r="A10" s="126"/>
      <c r="B10" s="127"/>
      <c r="C10" s="128"/>
      <c r="D10" s="129" t="s">
        <v>143</v>
      </c>
      <c r="E10" s="130" t="s">
        <v>144</v>
      </c>
      <c r="F10" s="131">
        <v>4930734</v>
      </c>
    </row>
    <row r="11" spans="1:6" ht="15.75" x14ac:dyDescent="0.25">
      <c r="A11" s="133" t="s">
        <v>115</v>
      </c>
      <c r="B11" s="134" t="s">
        <v>10</v>
      </c>
      <c r="C11" s="135"/>
      <c r="D11" s="136"/>
      <c r="E11" s="136"/>
      <c r="F11" s="137"/>
    </row>
    <row r="12" spans="1:6" ht="15.75" thickBot="1" x14ac:dyDescent="0.25">
      <c r="A12" s="138">
        <v>1</v>
      </c>
      <c r="B12" s="139"/>
      <c r="C12" s="140" t="s">
        <v>46</v>
      </c>
      <c r="D12" s="140" t="s">
        <v>145</v>
      </c>
      <c r="E12" s="141" t="s">
        <v>119</v>
      </c>
      <c r="F12" s="142">
        <v>30000</v>
      </c>
    </row>
    <row r="13" spans="1:6" ht="16.5" thickBot="1" x14ac:dyDescent="0.3">
      <c r="A13" s="143"/>
      <c r="B13" s="144"/>
      <c r="C13" s="145"/>
      <c r="D13" s="146" t="s">
        <v>146</v>
      </c>
      <c r="E13" s="147" t="s">
        <v>147</v>
      </c>
      <c r="F13" s="148">
        <f>SUM(F12:F12)</f>
        <v>30000</v>
      </c>
    </row>
    <row r="14" spans="1:6" ht="15.75" x14ac:dyDescent="0.25">
      <c r="A14" s="149"/>
      <c r="B14" s="150"/>
      <c r="C14" s="151"/>
      <c r="D14" s="152"/>
      <c r="E14" s="153"/>
      <c r="F14" s="154"/>
    </row>
    <row r="15" spans="1:6" ht="15.75" x14ac:dyDescent="0.25">
      <c r="A15" s="133" t="s">
        <v>125</v>
      </c>
      <c r="B15" s="134" t="s">
        <v>40</v>
      </c>
      <c r="C15" s="135"/>
      <c r="D15" s="136"/>
      <c r="E15" s="136"/>
      <c r="F15" s="137"/>
    </row>
    <row r="16" spans="1:6" x14ac:dyDescent="0.2">
      <c r="A16" s="138">
        <v>1</v>
      </c>
      <c r="B16" s="139"/>
      <c r="C16" s="140" t="s">
        <v>10</v>
      </c>
      <c r="D16" s="140" t="s">
        <v>145</v>
      </c>
      <c r="E16" s="141" t="s">
        <v>119</v>
      </c>
      <c r="F16" s="142">
        <v>109880</v>
      </c>
    </row>
    <row r="17" spans="1:6" x14ac:dyDescent="0.2">
      <c r="A17" s="138">
        <v>2</v>
      </c>
      <c r="B17" s="139"/>
      <c r="C17" s="140" t="s">
        <v>40</v>
      </c>
      <c r="D17" s="140" t="s">
        <v>145</v>
      </c>
      <c r="E17" s="141" t="s">
        <v>119</v>
      </c>
      <c r="F17" s="142">
        <v>2262636</v>
      </c>
    </row>
    <row r="18" spans="1:6" ht="15.75" thickBot="1" x14ac:dyDescent="0.25">
      <c r="A18" s="138">
        <v>3</v>
      </c>
      <c r="B18" s="139"/>
      <c r="C18" s="140" t="s">
        <v>46</v>
      </c>
      <c r="D18" s="140" t="s">
        <v>145</v>
      </c>
      <c r="E18" s="141" t="s">
        <v>119</v>
      </c>
      <c r="F18" s="142">
        <v>2639651</v>
      </c>
    </row>
    <row r="19" spans="1:6" ht="16.5" thickBot="1" x14ac:dyDescent="0.3">
      <c r="A19" s="143"/>
      <c r="B19" s="144"/>
      <c r="C19" s="145"/>
      <c r="D19" s="146" t="s">
        <v>146</v>
      </c>
      <c r="E19" s="147" t="s">
        <v>147</v>
      </c>
      <c r="F19" s="148">
        <f>SUM(F16:F18)</f>
        <v>5012167</v>
      </c>
    </row>
    <row r="20" spans="1:6" ht="15.75" x14ac:dyDescent="0.25">
      <c r="A20" s="149"/>
      <c r="B20" s="150"/>
      <c r="C20" s="151"/>
      <c r="D20" s="152"/>
      <c r="E20" s="153"/>
      <c r="F20" s="154"/>
    </row>
    <row r="21" spans="1:6" ht="15.75" x14ac:dyDescent="0.25">
      <c r="A21" s="133" t="s">
        <v>127</v>
      </c>
      <c r="B21" s="134" t="s">
        <v>46</v>
      </c>
      <c r="C21" s="135"/>
      <c r="D21" s="136"/>
      <c r="E21" s="136"/>
      <c r="F21" s="137"/>
    </row>
    <row r="22" spans="1:6" ht="15.75" thickBot="1" x14ac:dyDescent="0.25">
      <c r="A22" s="138">
        <v>1</v>
      </c>
      <c r="B22" s="139"/>
      <c r="C22" s="140" t="s">
        <v>40</v>
      </c>
      <c r="D22" s="140" t="s">
        <v>145</v>
      </c>
      <c r="E22" s="141" t="s">
        <v>119</v>
      </c>
      <c r="F22" s="142">
        <v>440424</v>
      </c>
    </row>
    <row r="23" spans="1:6" ht="16.5" thickBot="1" x14ac:dyDescent="0.3">
      <c r="A23" s="143"/>
      <c r="B23" s="144"/>
      <c r="C23" s="145"/>
      <c r="D23" s="146" t="s">
        <v>146</v>
      </c>
      <c r="E23" s="147" t="s">
        <v>147</v>
      </c>
      <c r="F23" s="148">
        <f>SUM(F22:F22)</f>
        <v>440424</v>
      </c>
    </row>
    <row r="24" spans="1:6" ht="15.75" x14ac:dyDescent="0.25">
      <c r="A24" s="149"/>
      <c r="B24" s="150"/>
      <c r="C24" s="151"/>
      <c r="D24" s="152"/>
      <c r="E24" s="153"/>
      <c r="F24" s="154"/>
    </row>
    <row r="25" spans="1:6" ht="15.75" x14ac:dyDescent="0.25">
      <c r="A25" s="133" t="s">
        <v>129</v>
      </c>
      <c r="B25" s="134" t="s">
        <v>52</v>
      </c>
      <c r="C25" s="135"/>
      <c r="D25" s="136"/>
      <c r="E25" s="136"/>
      <c r="F25" s="137"/>
    </row>
    <row r="26" spans="1:6" ht="15.75" thickBot="1" x14ac:dyDescent="0.25">
      <c r="A26" s="138"/>
      <c r="B26" s="139"/>
      <c r="C26" s="140" t="s">
        <v>132</v>
      </c>
      <c r="D26" s="140" t="s">
        <v>133</v>
      </c>
      <c r="E26" s="141" t="s">
        <v>132</v>
      </c>
      <c r="F26" s="142">
        <v>0</v>
      </c>
    </row>
    <row r="27" spans="1:6" ht="16.5" thickBot="1" x14ac:dyDescent="0.3">
      <c r="A27" s="143"/>
      <c r="B27" s="144"/>
      <c r="C27" s="145"/>
      <c r="D27" s="146" t="s">
        <v>146</v>
      </c>
      <c r="E27" s="147" t="s">
        <v>147</v>
      </c>
      <c r="F27" s="148">
        <v>0</v>
      </c>
    </row>
    <row r="28" spans="1:6" ht="15.75" x14ac:dyDescent="0.25">
      <c r="A28" s="149"/>
      <c r="B28" s="150"/>
      <c r="C28" s="151"/>
      <c r="D28" s="152"/>
      <c r="E28" s="153"/>
      <c r="F28" s="154"/>
    </row>
    <row r="29" spans="1:6" ht="15.75" x14ac:dyDescent="0.25">
      <c r="A29" s="133" t="s">
        <v>131</v>
      </c>
      <c r="B29" s="134" t="s">
        <v>57</v>
      </c>
      <c r="C29" s="135"/>
      <c r="D29" s="136"/>
      <c r="E29" s="136"/>
      <c r="F29" s="137"/>
    </row>
    <row r="30" spans="1:6" ht="15.75" thickBot="1" x14ac:dyDescent="0.25">
      <c r="A30" s="138"/>
      <c r="B30" s="139"/>
      <c r="C30" s="140" t="s">
        <v>132</v>
      </c>
      <c r="D30" s="140" t="s">
        <v>133</v>
      </c>
      <c r="E30" s="141" t="s">
        <v>132</v>
      </c>
      <c r="F30" s="142">
        <v>0</v>
      </c>
    </row>
    <row r="31" spans="1:6" ht="16.5" thickBot="1" x14ac:dyDescent="0.3">
      <c r="A31" s="143"/>
      <c r="B31" s="144"/>
      <c r="C31" s="145"/>
      <c r="D31" s="146" t="s">
        <v>146</v>
      </c>
      <c r="E31" s="147" t="s">
        <v>147</v>
      </c>
      <c r="F31" s="148">
        <v>0</v>
      </c>
    </row>
    <row r="32" spans="1:6" ht="15.75" x14ac:dyDescent="0.25">
      <c r="A32" s="149"/>
      <c r="B32" s="150"/>
      <c r="C32" s="151"/>
      <c r="D32" s="152"/>
      <c r="E32" s="153"/>
      <c r="F32" s="154"/>
    </row>
    <row r="33" spans="1:6" ht="15.75" x14ac:dyDescent="0.25">
      <c r="A33" s="133" t="s">
        <v>134</v>
      </c>
      <c r="B33" s="134" t="s">
        <v>66</v>
      </c>
      <c r="C33" s="135"/>
      <c r="D33" s="136"/>
      <c r="E33" s="136"/>
      <c r="F33" s="137"/>
    </row>
    <row r="34" spans="1:6" ht="15.75" thickBot="1" x14ac:dyDescent="0.25">
      <c r="A34" s="138"/>
      <c r="B34" s="139"/>
      <c r="C34" s="140" t="s">
        <v>132</v>
      </c>
      <c r="D34" s="140" t="s">
        <v>133</v>
      </c>
      <c r="E34" s="141" t="s">
        <v>132</v>
      </c>
      <c r="F34" s="142">
        <v>0</v>
      </c>
    </row>
    <row r="35" spans="1:6" ht="16.5" thickBot="1" x14ac:dyDescent="0.3">
      <c r="A35" s="143"/>
      <c r="B35" s="144"/>
      <c r="C35" s="145"/>
      <c r="D35" s="146" t="s">
        <v>146</v>
      </c>
      <c r="E35" s="147" t="s">
        <v>147</v>
      </c>
      <c r="F35" s="148">
        <v>0</v>
      </c>
    </row>
    <row r="36" spans="1:6" ht="15.75" x14ac:dyDescent="0.25">
      <c r="A36" s="149"/>
      <c r="B36" s="150"/>
      <c r="C36" s="151"/>
      <c r="D36" s="152"/>
      <c r="E36" s="153"/>
      <c r="F36" s="154"/>
    </row>
    <row r="37" spans="1:6" ht="15.75" x14ac:dyDescent="0.25">
      <c r="A37" s="133" t="s">
        <v>137</v>
      </c>
      <c r="B37" s="134" t="s">
        <v>74</v>
      </c>
      <c r="C37" s="135"/>
      <c r="D37" s="136"/>
      <c r="E37" s="136"/>
      <c r="F37" s="137"/>
    </row>
    <row r="38" spans="1:6" ht="15.75" thickBot="1" x14ac:dyDescent="0.25">
      <c r="A38" s="138"/>
      <c r="B38" s="139"/>
      <c r="C38" s="140" t="s">
        <v>132</v>
      </c>
      <c r="D38" s="140" t="s">
        <v>133</v>
      </c>
      <c r="E38" s="141" t="s">
        <v>132</v>
      </c>
      <c r="F38" s="142">
        <v>0</v>
      </c>
    </row>
    <row r="39" spans="1:6" ht="16.5" thickBot="1" x14ac:dyDescent="0.3">
      <c r="A39" s="143"/>
      <c r="B39" s="144"/>
      <c r="C39" s="145"/>
      <c r="D39" s="146" t="s">
        <v>146</v>
      </c>
      <c r="E39" s="147" t="s">
        <v>147</v>
      </c>
      <c r="F39" s="148">
        <v>0</v>
      </c>
    </row>
    <row r="40" spans="1:6" ht="15.75" x14ac:dyDescent="0.25">
      <c r="A40" s="149"/>
      <c r="B40" s="150"/>
      <c r="C40" s="151"/>
      <c r="D40" s="152"/>
      <c r="E40" s="153"/>
      <c r="F40" s="154"/>
    </row>
    <row r="41" spans="1:6" ht="32.25" thickBot="1" x14ac:dyDescent="0.3">
      <c r="A41" s="155"/>
      <c r="B41" s="156"/>
      <c r="C41" s="156"/>
      <c r="D41" s="157" t="s">
        <v>148</v>
      </c>
      <c r="E41" s="158" t="s">
        <v>147</v>
      </c>
      <c r="F41" s="159">
        <f>+F39+F35+F31+F27+F23+F19+F13+F10</f>
        <v>10413325</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REPORTING&amp;RCT CHILDREN`S MEDICAL CENTER</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81</v>
      </c>
      <c r="B4" s="479"/>
      <c r="C4" s="479"/>
      <c r="D4" s="479"/>
    </row>
    <row r="5" spans="1:5" x14ac:dyDescent="0.2">
      <c r="A5" s="479" t="s">
        <v>149</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150</v>
      </c>
      <c r="C8" s="169"/>
      <c r="D8" s="170"/>
    </row>
    <row r="9" spans="1:5" ht="14.25" customHeight="1" thickBot="1" x14ac:dyDescent="0.25">
      <c r="A9" s="172" t="s">
        <v>5</v>
      </c>
      <c r="B9" s="173" t="s">
        <v>151</v>
      </c>
      <c r="C9" s="174" t="s">
        <v>142</v>
      </c>
      <c r="D9" s="175" t="s">
        <v>113</v>
      </c>
    </row>
    <row r="10" spans="1:5" x14ac:dyDescent="0.2">
      <c r="A10" s="176"/>
      <c r="B10" s="177"/>
      <c r="C10" s="178"/>
      <c r="D10" s="179"/>
    </row>
    <row r="11" spans="1:5" x14ac:dyDescent="0.2">
      <c r="A11" s="180" t="s">
        <v>115</v>
      </c>
      <c r="B11" s="181" t="s">
        <v>10</v>
      </c>
      <c r="C11" s="182"/>
      <c r="D11" s="183"/>
    </row>
    <row r="12" spans="1:5" ht="15.75" thickBot="1" x14ac:dyDescent="0.25">
      <c r="A12" s="184">
        <v>0</v>
      </c>
      <c r="B12" s="185" t="s">
        <v>133</v>
      </c>
      <c r="C12" s="186">
        <v>0</v>
      </c>
      <c r="D12" s="187" t="s">
        <v>132</v>
      </c>
    </row>
    <row r="13" spans="1:5" ht="13.5" customHeight="1" thickBot="1" x14ac:dyDescent="0.25">
      <c r="A13" s="188"/>
      <c r="B13" s="189" t="s">
        <v>152</v>
      </c>
      <c r="C13" s="190">
        <v>0</v>
      </c>
      <c r="D13" s="191" t="s">
        <v>147</v>
      </c>
    </row>
    <row r="14" spans="1:5" ht="14.25" customHeight="1" x14ac:dyDescent="0.2">
      <c r="A14" s="192"/>
      <c r="B14" s="193"/>
      <c r="C14" s="194"/>
      <c r="D14" s="195"/>
    </row>
    <row r="15" spans="1:5" x14ac:dyDescent="0.2">
      <c r="A15" s="180" t="s">
        <v>125</v>
      </c>
      <c r="B15" s="181" t="s">
        <v>40</v>
      </c>
      <c r="C15" s="182"/>
      <c r="D15" s="183"/>
    </row>
    <row r="16" spans="1:5" ht="15.75" thickBot="1" x14ac:dyDescent="0.25">
      <c r="A16" s="184">
        <v>0</v>
      </c>
      <c r="B16" s="185" t="s">
        <v>133</v>
      </c>
      <c r="C16" s="186">
        <v>0</v>
      </c>
      <c r="D16" s="187" t="s">
        <v>132</v>
      </c>
    </row>
    <row r="17" spans="1:4" ht="13.5" customHeight="1" thickBot="1" x14ac:dyDescent="0.25">
      <c r="A17" s="188"/>
      <c r="B17" s="189" t="s">
        <v>152</v>
      </c>
      <c r="C17" s="190">
        <v>0</v>
      </c>
      <c r="D17" s="191" t="s">
        <v>147</v>
      </c>
    </row>
    <row r="18" spans="1:4" ht="14.25" customHeight="1" x14ac:dyDescent="0.2">
      <c r="A18" s="192"/>
      <c r="B18" s="193"/>
      <c r="C18" s="194"/>
      <c r="D18" s="195"/>
    </row>
    <row r="19" spans="1:4" x14ac:dyDescent="0.2">
      <c r="A19" s="180" t="s">
        <v>127</v>
      </c>
      <c r="B19" s="181" t="s">
        <v>46</v>
      </c>
      <c r="C19" s="182"/>
      <c r="D19" s="183"/>
    </row>
    <row r="20" spans="1:4" ht="15.75" thickBot="1" x14ac:dyDescent="0.25">
      <c r="A20" s="184">
        <v>0</v>
      </c>
      <c r="B20" s="185" t="s">
        <v>133</v>
      </c>
      <c r="C20" s="186">
        <v>0</v>
      </c>
      <c r="D20" s="187" t="s">
        <v>132</v>
      </c>
    </row>
    <row r="21" spans="1:4" ht="13.5" customHeight="1" thickBot="1" x14ac:dyDescent="0.25">
      <c r="A21" s="188"/>
      <c r="B21" s="189" t="s">
        <v>152</v>
      </c>
      <c r="C21" s="190">
        <v>0</v>
      </c>
      <c r="D21" s="191" t="s">
        <v>147</v>
      </c>
    </row>
    <row r="22" spans="1:4" ht="14.25" customHeight="1" x14ac:dyDescent="0.2">
      <c r="A22" s="192"/>
      <c r="B22" s="193"/>
      <c r="C22" s="194"/>
      <c r="D22" s="195"/>
    </row>
    <row r="23" spans="1:4" x14ac:dyDescent="0.2">
      <c r="A23" s="180" t="s">
        <v>129</v>
      </c>
      <c r="B23" s="181" t="s">
        <v>52</v>
      </c>
      <c r="C23" s="182"/>
      <c r="D23" s="183"/>
    </row>
    <row r="24" spans="1:4" ht="15.75" thickBot="1" x14ac:dyDescent="0.25">
      <c r="A24" s="184">
        <v>0</v>
      </c>
      <c r="B24" s="185" t="s">
        <v>133</v>
      </c>
      <c r="C24" s="186">
        <v>0</v>
      </c>
      <c r="D24" s="187" t="s">
        <v>132</v>
      </c>
    </row>
    <row r="25" spans="1:4" ht="13.5" customHeight="1" thickBot="1" x14ac:dyDescent="0.25">
      <c r="A25" s="188"/>
      <c r="B25" s="189" t="s">
        <v>152</v>
      </c>
      <c r="C25" s="190">
        <v>0</v>
      </c>
      <c r="D25" s="191" t="s">
        <v>147</v>
      </c>
    </row>
    <row r="26" spans="1:4" ht="14.25" customHeight="1" x14ac:dyDescent="0.2">
      <c r="A26" s="192"/>
      <c r="B26" s="193"/>
      <c r="C26" s="194"/>
      <c r="D26" s="195"/>
    </row>
    <row r="27" spans="1:4" x14ac:dyDescent="0.2">
      <c r="A27" s="180" t="s">
        <v>131</v>
      </c>
      <c r="B27" s="181" t="s">
        <v>57</v>
      </c>
      <c r="C27" s="182"/>
      <c r="D27" s="183"/>
    </row>
    <row r="28" spans="1:4" ht="15.75" thickBot="1" x14ac:dyDescent="0.25">
      <c r="A28" s="184">
        <v>0</v>
      </c>
      <c r="B28" s="185" t="s">
        <v>133</v>
      </c>
      <c r="C28" s="186">
        <v>0</v>
      </c>
      <c r="D28" s="187" t="s">
        <v>132</v>
      </c>
    </row>
    <row r="29" spans="1:4" ht="13.5" customHeight="1" thickBot="1" x14ac:dyDescent="0.25">
      <c r="A29" s="188"/>
      <c r="B29" s="189" t="s">
        <v>152</v>
      </c>
      <c r="C29" s="190">
        <v>0</v>
      </c>
      <c r="D29" s="191" t="s">
        <v>147</v>
      </c>
    </row>
    <row r="30" spans="1:4" ht="14.25" customHeight="1" x14ac:dyDescent="0.2">
      <c r="A30" s="192"/>
      <c r="B30" s="193"/>
      <c r="C30" s="194"/>
      <c r="D30" s="195"/>
    </row>
    <row r="31" spans="1:4" x14ac:dyDescent="0.2">
      <c r="A31" s="180" t="s">
        <v>134</v>
      </c>
      <c r="B31" s="181" t="s">
        <v>66</v>
      </c>
      <c r="C31" s="182"/>
      <c r="D31" s="183"/>
    </row>
    <row r="32" spans="1:4" ht="15.75" thickBot="1" x14ac:dyDescent="0.25">
      <c r="A32" s="184">
        <v>0</v>
      </c>
      <c r="B32" s="185" t="s">
        <v>133</v>
      </c>
      <c r="C32" s="186">
        <v>0</v>
      </c>
      <c r="D32" s="187" t="s">
        <v>132</v>
      </c>
    </row>
    <row r="33" spans="1:4" ht="13.5" customHeight="1" thickBot="1" x14ac:dyDescent="0.25">
      <c r="A33" s="188"/>
      <c r="B33" s="189" t="s">
        <v>152</v>
      </c>
      <c r="C33" s="190">
        <v>0</v>
      </c>
      <c r="D33" s="191" t="s">
        <v>147</v>
      </c>
    </row>
    <row r="34" spans="1:4" ht="14.25" customHeight="1" x14ac:dyDescent="0.2">
      <c r="A34" s="192"/>
      <c r="B34" s="193"/>
      <c r="C34" s="194"/>
      <c r="D34" s="195"/>
    </row>
    <row r="35" spans="1:4" x14ac:dyDescent="0.2">
      <c r="A35" s="180" t="s">
        <v>137</v>
      </c>
      <c r="B35" s="181" t="s">
        <v>74</v>
      </c>
      <c r="C35" s="182"/>
      <c r="D35" s="183"/>
    </row>
    <row r="36" spans="1:4" ht="15.75" thickBot="1" x14ac:dyDescent="0.25">
      <c r="A36" s="184">
        <v>0</v>
      </c>
      <c r="B36" s="185" t="s">
        <v>133</v>
      </c>
      <c r="C36" s="186">
        <v>0</v>
      </c>
      <c r="D36" s="187" t="s">
        <v>132</v>
      </c>
    </row>
    <row r="37" spans="1:4" ht="13.5" customHeight="1" thickBot="1" x14ac:dyDescent="0.25">
      <c r="A37" s="188"/>
      <c r="B37" s="189" t="s">
        <v>152</v>
      </c>
      <c r="C37" s="190">
        <v>0</v>
      </c>
      <c r="D37" s="191" t="s">
        <v>147</v>
      </c>
    </row>
    <row r="38" spans="1:4" ht="14.25" customHeight="1" x14ac:dyDescent="0.2">
      <c r="A38" s="192"/>
      <c r="B38" s="193"/>
      <c r="C38" s="194"/>
      <c r="D38" s="195"/>
    </row>
    <row r="39" spans="1:4" ht="13.5" customHeight="1" thickBot="1" x14ac:dyDescent="0.25">
      <c r="B39" s="196" t="s">
        <v>153</v>
      </c>
      <c r="C39" s="197">
        <f>+C37+C33+C29+C25+C21+C17+C13</f>
        <v>0</v>
      </c>
      <c r="D39" s="198" t="s">
        <v>147</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REPORTING&amp;RCT CHILDREN`S MEDICAL CENTER</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81</v>
      </c>
      <c r="B4" s="479"/>
      <c r="C4" s="479"/>
      <c r="D4" s="479"/>
    </row>
    <row r="5" spans="1:4" x14ac:dyDescent="0.2">
      <c r="A5" s="479" t="s">
        <v>154</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150</v>
      </c>
      <c r="C8" s="204"/>
      <c r="D8" s="205"/>
    </row>
    <row r="9" spans="1:4" ht="14.25" customHeight="1" thickBot="1" x14ac:dyDescent="0.25">
      <c r="A9" s="206" t="s">
        <v>5</v>
      </c>
      <c r="B9" s="207" t="s">
        <v>155</v>
      </c>
      <c r="C9" s="208" t="s">
        <v>142</v>
      </c>
      <c r="D9" s="209" t="s">
        <v>156</v>
      </c>
    </row>
    <row r="10" spans="1:4" x14ac:dyDescent="0.2">
      <c r="A10" s="176"/>
      <c r="B10" s="179"/>
      <c r="C10" s="179"/>
      <c r="D10" s="178"/>
    </row>
    <row r="11" spans="1:4" x14ac:dyDescent="0.2">
      <c r="A11" s="210" t="s">
        <v>115</v>
      </c>
      <c r="B11" s="181" t="s">
        <v>10</v>
      </c>
      <c r="C11" s="179"/>
      <c r="D11" s="211"/>
    </row>
    <row r="12" spans="1:4" ht="13.5" thickBot="1" x14ac:dyDescent="0.25">
      <c r="A12" s="212">
        <v>0</v>
      </c>
      <c r="B12" s="213" t="s">
        <v>133</v>
      </c>
      <c r="C12" s="214">
        <v>0</v>
      </c>
      <c r="D12" s="215" t="s">
        <v>157</v>
      </c>
    </row>
    <row r="13" spans="1:4" ht="13.5" customHeight="1" thickBot="1" x14ac:dyDescent="0.25">
      <c r="A13" s="216"/>
      <c r="B13" s="217" t="s">
        <v>98</v>
      </c>
      <c r="C13" s="218">
        <v>0</v>
      </c>
      <c r="D13" s="219"/>
    </row>
    <row r="14" spans="1:4" ht="14.25" customHeight="1" x14ac:dyDescent="0.2">
      <c r="A14" s="220"/>
      <c r="B14" s="221"/>
      <c r="C14" s="222"/>
      <c r="D14" s="223"/>
    </row>
    <row r="15" spans="1:4" x14ac:dyDescent="0.2">
      <c r="A15" s="210" t="s">
        <v>125</v>
      </c>
      <c r="B15" s="181" t="s">
        <v>40</v>
      </c>
      <c r="C15" s="179"/>
      <c r="D15" s="211"/>
    </row>
    <row r="16" spans="1:4" ht="25.5" x14ac:dyDescent="0.2">
      <c r="A16" s="212">
        <v>1</v>
      </c>
      <c r="B16" s="213" t="s">
        <v>158</v>
      </c>
      <c r="C16" s="214">
        <v>816000</v>
      </c>
      <c r="D16" s="215" t="s">
        <v>159</v>
      </c>
    </row>
    <row r="17" spans="1:4" x14ac:dyDescent="0.2">
      <c r="A17" s="212">
        <v>2</v>
      </c>
      <c r="B17" s="213" t="s">
        <v>160</v>
      </c>
      <c r="C17" s="214">
        <v>942240</v>
      </c>
      <c r="D17" s="215" t="s">
        <v>161</v>
      </c>
    </row>
    <row r="18" spans="1:4" ht="26.25" thickBot="1" x14ac:dyDescent="0.25">
      <c r="A18" s="212">
        <v>3</v>
      </c>
      <c r="B18" s="213" t="s">
        <v>158</v>
      </c>
      <c r="C18" s="214">
        <v>1059840</v>
      </c>
      <c r="D18" s="215" t="s">
        <v>161</v>
      </c>
    </row>
    <row r="19" spans="1:4" ht="13.5" customHeight="1" thickBot="1" x14ac:dyDescent="0.25">
      <c r="A19" s="216"/>
      <c r="B19" s="217" t="s">
        <v>98</v>
      </c>
      <c r="C19" s="218">
        <f>SUM(C16:C18)</f>
        <v>2818080</v>
      </c>
      <c r="D19" s="219"/>
    </row>
    <row r="20" spans="1:4" ht="14.25" customHeight="1" x14ac:dyDescent="0.2">
      <c r="A20" s="220"/>
      <c r="B20" s="221"/>
      <c r="C20" s="222"/>
      <c r="D20" s="223"/>
    </row>
    <row r="21" spans="1:4" x14ac:dyDescent="0.2">
      <c r="A21" s="210" t="s">
        <v>127</v>
      </c>
      <c r="B21" s="181" t="s">
        <v>46</v>
      </c>
      <c r="C21" s="179"/>
      <c r="D21" s="211"/>
    </row>
    <row r="22" spans="1:4" ht="13.5" thickBot="1" x14ac:dyDescent="0.25">
      <c r="A22" s="212">
        <v>0</v>
      </c>
      <c r="B22" s="213" t="s">
        <v>133</v>
      </c>
      <c r="C22" s="214">
        <v>0</v>
      </c>
      <c r="D22" s="215" t="s">
        <v>157</v>
      </c>
    </row>
    <row r="23" spans="1:4" ht="13.5" customHeight="1" thickBot="1" x14ac:dyDescent="0.25">
      <c r="A23" s="216"/>
      <c r="B23" s="217" t="s">
        <v>98</v>
      </c>
      <c r="C23" s="218">
        <v>0</v>
      </c>
      <c r="D23" s="219"/>
    </row>
    <row r="24" spans="1:4" ht="14.25" customHeight="1" x14ac:dyDescent="0.2">
      <c r="A24" s="220"/>
      <c r="B24" s="221"/>
      <c r="C24" s="222"/>
      <c r="D24" s="223"/>
    </row>
    <row r="25" spans="1:4" x14ac:dyDescent="0.2">
      <c r="A25" s="210" t="s">
        <v>129</v>
      </c>
      <c r="B25" s="181" t="s">
        <v>52</v>
      </c>
      <c r="C25" s="179"/>
      <c r="D25" s="211"/>
    </row>
    <row r="26" spans="1:4" ht="13.5" thickBot="1" x14ac:dyDescent="0.25">
      <c r="A26" s="212">
        <v>0</v>
      </c>
      <c r="B26" s="213" t="s">
        <v>133</v>
      </c>
      <c r="C26" s="214">
        <v>0</v>
      </c>
      <c r="D26" s="215" t="s">
        <v>157</v>
      </c>
    </row>
    <row r="27" spans="1:4" ht="13.5" customHeight="1" thickBot="1" x14ac:dyDescent="0.25">
      <c r="A27" s="216"/>
      <c r="B27" s="217" t="s">
        <v>98</v>
      </c>
      <c r="C27" s="218">
        <v>0</v>
      </c>
      <c r="D27" s="219"/>
    </row>
    <row r="28" spans="1:4" ht="14.25" customHeight="1" x14ac:dyDescent="0.2">
      <c r="A28" s="220"/>
      <c r="B28" s="221"/>
      <c r="C28" s="222"/>
      <c r="D28" s="223"/>
    </row>
    <row r="29" spans="1:4" x14ac:dyDescent="0.2">
      <c r="A29" s="210" t="s">
        <v>131</v>
      </c>
      <c r="B29" s="181" t="s">
        <v>57</v>
      </c>
      <c r="C29" s="179"/>
      <c r="D29" s="211"/>
    </row>
    <row r="30" spans="1:4" ht="13.5" thickBot="1" x14ac:dyDescent="0.25">
      <c r="A30" s="212">
        <v>0</v>
      </c>
      <c r="B30" s="213" t="s">
        <v>133</v>
      </c>
      <c r="C30" s="214">
        <v>0</v>
      </c>
      <c r="D30" s="215" t="s">
        <v>157</v>
      </c>
    </row>
    <row r="31" spans="1:4" ht="13.5" customHeight="1" thickBot="1" x14ac:dyDescent="0.25">
      <c r="A31" s="216"/>
      <c r="B31" s="217" t="s">
        <v>98</v>
      </c>
      <c r="C31" s="218">
        <v>0</v>
      </c>
      <c r="D31" s="219"/>
    </row>
    <row r="32" spans="1:4" ht="14.25" customHeight="1" x14ac:dyDescent="0.2">
      <c r="A32" s="220"/>
      <c r="B32" s="221"/>
      <c r="C32" s="222"/>
      <c r="D32" s="223"/>
    </row>
    <row r="33" spans="1:4" x14ac:dyDescent="0.2">
      <c r="A33" s="210" t="s">
        <v>134</v>
      </c>
      <c r="B33" s="181" t="s">
        <v>66</v>
      </c>
      <c r="C33" s="179"/>
      <c r="D33" s="211"/>
    </row>
    <row r="34" spans="1:4" ht="13.5" thickBot="1" x14ac:dyDescent="0.25">
      <c r="A34" s="212">
        <v>0</v>
      </c>
      <c r="B34" s="213" t="s">
        <v>133</v>
      </c>
      <c r="C34" s="214">
        <v>0</v>
      </c>
      <c r="D34" s="215" t="s">
        <v>157</v>
      </c>
    </row>
    <row r="35" spans="1:4" ht="13.5" customHeight="1" thickBot="1" x14ac:dyDescent="0.25">
      <c r="A35" s="216"/>
      <c r="B35" s="217" t="s">
        <v>98</v>
      </c>
      <c r="C35" s="218">
        <v>0</v>
      </c>
      <c r="D35" s="219"/>
    </row>
    <row r="36" spans="1:4" ht="14.25" customHeight="1" x14ac:dyDescent="0.2">
      <c r="A36" s="220"/>
      <c r="B36" s="221"/>
      <c r="C36" s="222"/>
      <c r="D36" s="223"/>
    </row>
    <row r="37" spans="1:4" x14ac:dyDescent="0.2">
      <c r="A37" s="210" t="s">
        <v>137</v>
      </c>
      <c r="B37" s="181" t="s">
        <v>74</v>
      </c>
      <c r="C37" s="179"/>
      <c r="D37" s="211"/>
    </row>
    <row r="38" spans="1:4" ht="13.5" thickBot="1" x14ac:dyDescent="0.25">
      <c r="A38" s="212">
        <v>0</v>
      </c>
      <c r="B38" s="213" t="s">
        <v>133</v>
      </c>
      <c r="C38" s="214">
        <v>0</v>
      </c>
      <c r="D38" s="215" t="s">
        <v>157</v>
      </c>
    </row>
    <row r="39" spans="1:4" ht="13.5" customHeight="1" thickBot="1" x14ac:dyDescent="0.25">
      <c r="A39" s="216"/>
      <c r="B39" s="217" t="s">
        <v>98</v>
      </c>
      <c r="C39" s="218">
        <v>0</v>
      </c>
      <c r="D39" s="219"/>
    </row>
    <row r="40" spans="1:4" ht="14.25" customHeight="1" x14ac:dyDescent="0.2">
      <c r="A40" s="220"/>
      <c r="B40" s="221"/>
      <c r="C40" s="222"/>
      <c r="D40" s="223"/>
    </row>
    <row r="41" spans="1:4" ht="13.5" customHeight="1" thickBot="1" x14ac:dyDescent="0.25">
      <c r="A41" s="224"/>
      <c r="B41" s="225" t="s">
        <v>138</v>
      </c>
      <c r="C41" s="226">
        <f>+C39+C35+C31+C27+C23+C19+C13</f>
        <v>2818080</v>
      </c>
      <c r="D41"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REPORTING&amp;RCT CHILDREN`S MEDICAL CENTER</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81</v>
      </c>
      <c r="B4" s="482"/>
      <c r="C4" s="482"/>
      <c r="D4" s="482"/>
      <c r="E4" s="482"/>
      <c r="F4" s="482"/>
    </row>
    <row r="5" spans="1:6" s="229" customFormat="1" x14ac:dyDescent="0.2">
      <c r="A5" s="482" t="s">
        <v>162</v>
      </c>
      <c r="B5" s="482"/>
      <c r="C5" s="482"/>
      <c r="D5" s="482"/>
      <c r="E5" s="482"/>
      <c r="F5" s="482"/>
    </row>
    <row r="6" spans="1:6" s="229" customFormat="1" x14ac:dyDescent="0.2">
      <c r="A6" s="482" t="s">
        <v>163</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164</v>
      </c>
      <c r="D9" s="238" t="s">
        <v>165</v>
      </c>
      <c r="E9" s="239" t="s">
        <v>166</v>
      </c>
      <c r="F9" s="240" t="s">
        <v>167</v>
      </c>
    </row>
    <row r="10" spans="1:6" x14ac:dyDescent="0.2">
      <c r="A10" s="242"/>
      <c r="B10" s="243"/>
      <c r="C10" s="244"/>
      <c r="D10" s="245"/>
      <c r="E10" s="179"/>
      <c r="F10" s="178"/>
    </row>
    <row r="11" spans="1:6" ht="17.25" customHeight="1" thickBot="1" x14ac:dyDescent="0.25">
      <c r="A11" s="172" t="s">
        <v>92</v>
      </c>
      <c r="B11" s="246" t="s">
        <v>168</v>
      </c>
      <c r="C11" s="247"/>
      <c r="D11" s="247"/>
      <c r="E11" s="247"/>
      <c r="F11" s="248"/>
    </row>
    <row r="12" spans="1:6" ht="15.75" customHeight="1" x14ac:dyDescent="0.2">
      <c r="A12" s="249"/>
      <c r="B12" s="250" t="s">
        <v>169</v>
      </c>
      <c r="C12" s="251">
        <v>0</v>
      </c>
      <c r="D12" s="251">
        <v>0</v>
      </c>
      <c r="E12" s="251">
        <f t="shared" ref="E12:E18" si="0">D12-C12</f>
        <v>0</v>
      </c>
      <c r="F12" s="252">
        <f t="shared" ref="F12:F18" si="1">IF(C12=0,0,E12/C12)</f>
        <v>0</v>
      </c>
    </row>
    <row r="13" spans="1:6" x14ac:dyDescent="0.2">
      <c r="A13" s="253">
        <v>1</v>
      </c>
      <c r="B13" s="254" t="s">
        <v>170</v>
      </c>
      <c r="C13" s="255">
        <v>0</v>
      </c>
      <c r="D13" s="255">
        <v>0</v>
      </c>
      <c r="E13" s="255">
        <f t="shared" si="0"/>
        <v>0</v>
      </c>
      <c r="F13" s="256">
        <f t="shared" si="1"/>
        <v>0</v>
      </c>
    </row>
    <row r="14" spans="1:6" x14ac:dyDescent="0.2">
      <c r="A14" s="253">
        <v>2</v>
      </c>
      <c r="B14" s="254" t="s">
        <v>171</v>
      </c>
      <c r="C14" s="255">
        <v>0</v>
      </c>
      <c r="D14" s="255">
        <v>0</v>
      </c>
      <c r="E14" s="255">
        <f t="shared" si="0"/>
        <v>0</v>
      </c>
      <c r="F14" s="256">
        <f t="shared" si="1"/>
        <v>0</v>
      </c>
    </row>
    <row r="15" spans="1:6" x14ac:dyDescent="0.2">
      <c r="A15" s="253">
        <v>3</v>
      </c>
      <c r="B15" s="254" t="s">
        <v>172</v>
      </c>
      <c r="C15" s="255">
        <v>0</v>
      </c>
      <c r="D15" s="255">
        <v>0</v>
      </c>
      <c r="E15" s="255">
        <f t="shared" si="0"/>
        <v>0</v>
      </c>
      <c r="F15" s="256">
        <f t="shared" si="1"/>
        <v>0</v>
      </c>
    </row>
    <row r="16" spans="1:6" x14ac:dyDescent="0.2">
      <c r="A16" s="253">
        <v>4</v>
      </c>
      <c r="B16" s="254" t="s">
        <v>173</v>
      </c>
      <c r="C16" s="255">
        <v>0</v>
      </c>
      <c r="D16" s="255">
        <v>0</v>
      </c>
      <c r="E16" s="255">
        <f t="shared" si="0"/>
        <v>0</v>
      </c>
      <c r="F16" s="256">
        <f t="shared" si="1"/>
        <v>0</v>
      </c>
    </row>
    <row r="17" spans="1:6" x14ac:dyDescent="0.2">
      <c r="A17" s="257"/>
      <c r="B17" s="258" t="s">
        <v>174</v>
      </c>
      <c r="C17" s="259">
        <f>C12+(C13+C14-C15+C16)</f>
        <v>0</v>
      </c>
      <c r="D17" s="259">
        <f>D12+(D13+D14-D15+D16)</f>
        <v>0</v>
      </c>
      <c r="E17" s="259">
        <f t="shared" si="0"/>
        <v>0</v>
      </c>
      <c r="F17" s="260">
        <f t="shared" si="1"/>
        <v>0</v>
      </c>
    </row>
    <row r="18" spans="1:6" x14ac:dyDescent="0.2">
      <c r="A18" s="261">
        <v>5</v>
      </c>
      <c r="B18" s="262" t="s">
        <v>175</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99</v>
      </c>
      <c r="B20" s="246" t="s">
        <v>176</v>
      </c>
      <c r="C20" s="247"/>
      <c r="D20" s="247"/>
      <c r="E20" s="247"/>
      <c r="F20" s="248"/>
    </row>
    <row r="21" spans="1:6" ht="15.75" customHeight="1" x14ac:dyDescent="0.2">
      <c r="A21" s="249"/>
      <c r="B21" s="250" t="s">
        <v>169</v>
      </c>
      <c r="C21" s="251">
        <v>89109</v>
      </c>
      <c r="D21" s="251">
        <v>89109</v>
      </c>
      <c r="E21" s="251">
        <f t="shared" ref="E21:E27" si="2">D21-C21</f>
        <v>0</v>
      </c>
      <c r="F21" s="252">
        <f t="shared" ref="F21:F27" si="3">IF(C21=0,0,E21/C21)</f>
        <v>0</v>
      </c>
    </row>
    <row r="22" spans="1:6" x14ac:dyDescent="0.2">
      <c r="A22" s="253">
        <v>1</v>
      </c>
      <c r="B22" s="254" t="s">
        <v>170</v>
      </c>
      <c r="C22" s="255">
        <v>0</v>
      </c>
      <c r="D22" s="255">
        <v>0</v>
      </c>
      <c r="E22" s="255">
        <f t="shared" si="2"/>
        <v>0</v>
      </c>
      <c r="F22" s="256">
        <f t="shared" si="3"/>
        <v>0</v>
      </c>
    </row>
    <row r="23" spans="1:6" x14ac:dyDescent="0.2">
      <c r="A23" s="253">
        <v>2</v>
      </c>
      <c r="B23" s="254" t="s">
        <v>171</v>
      </c>
      <c r="C23" s="255">
        <v>7139</v>
      </c>
      <c r="D23" s="255">
        <v>10433</v>
      </c>
      <c r="E23" s="255">
        <f t="shared" si="2"/>
        <v>3294</v>
      </c>
      <c r="F23" s="256">
        <f t="shared" si="3"/>
        <v>0.46140916094691131</v>
      </c>
    </row>
    <row r="24" spans="1:6" x14ac:dyDescent="0.2">
      <c r="A24" s="253">
        <v>3</v>
      </c>
      <c r="B24" s="254" t="s">
        <v>172</v>
      </c>
      <c r="C24" s="255">
        <v>7139</v>
      </c>
      <c r="D24" s="255">
        <v>10433</v>
      </c>
      <c r="E24" s="255">
        <f t="shared" si="2"/>
        <v>3294</v>
      </c>
      <c r="F24" s="256">
        <f t="shared" si="3"/>
        <v>0.46140916094691131</v>
      </c>
    </row>
    <row r="25" spans="1:6" x14ac:dyDescent="0.2">
      <c r="A25" s="253">
        <v>4</v>
      </c>
      <c r="B25" s="254" t="s">
        <v>173</v>
      </c>
      <c r="C25" s="255">
        <v>0</v>
      </c>
      <c r="D25" s="255">
        <v>0</v>
      </c>
      <c r="E25" s="255">
        <f t="shared" si="2"/>
        <v>0</v>
      </c>
      <c r="F25" s="256">
        <f t="shared" si="3"/>
        <v>0</v>
      </c>
    </row>
    <row r="26" spans="1:6" x14ac:dyDescent="0.2">
      <c r="A26" s="257"/>
      <c r="B26" s="258" t="s">
        <v>174</v>
      </c>
      <c r="C26" s="259">
        <f>C21+(C22+C23-C24+C25)</f>
        <v>89109</v>
      </c>
      <c r="D26" s="259">
        <f>D21+(D22+D23-D24+D25)</f>
        <v>89109</v>
      </c>
      <c r="E26" s="259">
        <f t="shared" si="2"/>
        <v>0</v>
      </c>
      <c r="F26" s="260">
        <f t="shared" si="3"/>
        <v>0</v>
      </c>
    </row>
    <row r="27" spans="1:6" x14ac:dyDescent="0.2">
      <c r="A27" s="261">
        <v>5</v>
      </c>
      <c r="B27" s="262" t="s">
        <v>175</v>
      </c>
      <c r="C27" s="263">
        <v>2000</v>
      </c>
      <c r="D27" s="263">
        <v>2000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100</v>
      </c>
      <c r="B29" s="246" t="s">
        <v>177</v>
      </c>
      <c r="C29" s="247"/>
      <c r="D29" s="247"/>
      <c r="E29" s="247"/>
      <c r="F29" s="248"/>
    </row>
    <row r="30" spans="1:6" ht="15.75" customHeight="1" x14ac:dyDescent="0.2">
      <c r="A30" s="249"/>
      <c r="B30" s="250" t="s">
        <v>169</v>
      </c>
      <c r="C30" s="251">
        <v>0</v>
      </c>
      <c r="D30" s="251">
        <v>0</v>
      </c>
      <c r="E30" s="251">
        <f t="shared" ref="E30:E36" si="4">D30-C30</f>
        <v>0</v>
      </c>
      <c r="F30" s="252">
        <f t="shared" ref="F30:F36" si="5">IF(C30=0,0,E30/C30)</f>
        <v>0</v>
      </c>
    </row>
    <row r="31" spans="1:6" x14ac:dyDescent="0.2">
      <c r="A31" s="253">
        <v>1</v>
      </c>
      <c r="B31" s="254" t="s">
        <v>170</v>
      </c>
      <c r="C31" s="255">
        <v>0</v>
      </c>
      <c r="D31" s="255">
        <v>0</v>
      </c>
      <c r="E31" s="255">
        <f t="shared" si="4"/>
        <v>0</v>
      </c>
      <c r="F31" s="256">
        <f t="shared" si="5"/>
        <v>0</v>
      </c>
    </row>
    <row r="32" spans="1:6" x14ac:dyDescent="0.2">
      <c r="A32" s="253">
        <v>2</v>
      </c>
      <c r="B32" s="254" t="s">
        <v>171</v>
      </c>
      <c r="C32" s="255">
        <v>0</v>
      </c>
      <c r="D32" s="255">
        <v>0</v>
      </c>
      <c r="E32" s="255">
        <f t="shared" si="4"/>
        <v>0</v>
      </c>
      <c r="F32" s="256">
        <f t="shared" si="5"/>
        <v>0</v>
      </c>
    </row>
    <row r="33" spans="1:6" x14ac:dyDescent="0.2">
      <c r="A33" s="253">
        <v>3</v>
      </c>
      <c r="B33" s="254" t="s">
        <v>172</v>
      </c>
      <c r="C33" s="255">
        <v>0</v>
      </c>
      <c r="D33" s="255">
        <v>0</v>
      </c>
      <c r="E33" s="255">
        <f t="shared" si="4"/>
        <v>0</v>
      </c>
      <c r="F33" s="256">
        <f t="shared" si="5"/>
        <v>0</v>
      </c>
    </row>
    <row r="34" spans="1:6" x14ac:dyDescent="0.2">
      <c r="A34" s="253">
        <v>4</v>
      </c>
      <c r="B34" s="254" t="s">
        <v>173</v>
      </c>
      <c r="C34" s="255">
        <v>0</v>
      </c>
      <c r="D34" s="255">
        <v>0</v>
      </c>
      <c r="E34" s="255">
        <f t="shared" si="4"/>
        <v>0</v>
      </c>
      <c r="F34" s="256">
        <f t="shared" si="5"/>
        <v>0</v>
      </c>
    </row>
    <row r="35" spans="1:6" x14ac:dyDescent="0.2">
      <c r="A35" s="257"/>
      <c r="B35" s="258" t="s">
        <v>174</v>
      </c>
      <c r="C35" s="259">
        <f>C30+(C31+C32-C33+C34)</f>
        <v>0</v>
      </c>
      <c r="D35" s="259">
        <f>D30+(D31+D32-D33+D34)</f>
        <v>0</v>
      </c>
      <c r="E35" s="259">
        <f t="shared" si="4"/>
        <v>0</v>
      </c>
      <c r="F35" s="260">
        <f t="shared" si="5"/>
        <v>0</v>
      </c>
    </row>
    <row r="36" spans="1:6" x14ac:dyDescent="0.2">
      <c r="A36" s="261">
        <v>5</v>
      </c>
      <c r="B36" s="262" t="s">
        <v>175</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REPORTING&amp;R&amp;10CT CHILDREN`S MEDICAL CENTER</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178</v>
      </c>
      <c r="B4" s="493"/>
      <c r="C4" s="494"/>
    </row>
    <row r="5" spans="1:4" ht="12.75" customHeight="1" thickBot="1" x14ac:dyDescent="0.3">
      <c r="A5" s="495"/>
      <c r="B5" s="496"/>
      <c r="C5" s="497"/>
    </row>
    <row r="6" spans="1:4" ht="15.75" customHeight="1" thickBot="1" x14ac:dyDescent="0.3">
      <c r="A6" s="498" t="s">
        <v>179</v>
      </c>
      <c r="B6" s="499"/>
      <c r="C6" s="500"/>
    </row>
    <row r="7" spans="1:4" ht="15.75" customHeight="1" thickBot="1" x14ac:dyDescent="0.3">
      <c r="A7" s="271">
        <v>-1</v>
      </c>
      <c r="B7" s="272">
        <v>-2</v>
      </c>
      <c r="C7" s="272">
        <v>-3</v>
      </c>
    </row>
    <row r="8" spans="1:4" ht="16.5" thickBot="1" x14ac:dyDescent="0.3">
      <c r="A8" s="273" t="s">
        <v>180</v>
      </c>
      <c r="B8" s="274" t="s">
        <v>181</v>
      </c>
      <c r="C8" s="275" t="s">
        <v>182</v>
      </c>
    </row>
    <row r="9" spans="1:4" s="277" customFormat="1" ht="12.75" customHeight="1" x14ac:dyDescent="0.25">
      <c r="A9" s="483" t="s">
        <v>183</v>
      </c>
      <c r="B9" s="484"/>
      <c r="C9" s="276">
        <v>8</v>
      </c>
    </row>
    <row r="10" spans="1:4" s="277" customFormat="1" ht="15.75" customHeight="1" x14ac:dyDescent="0.25">
      <c r="A10" s="485" t="s">
        <v>184</v>
      </c>
      <c r="B10" s="486"/>
      <c r="C10" s="276">
        <v>8</v>
      </c>
      <c r="D10" s="278"/>
    </row>
    <row r="11" spans="1:4" s="277" customFormat="1" ht="12.75" customHeight="1" thickBot="1" x14ac:dyDescent="0.3">
      <c r="A11" s="487" t="s">
        <v>185</v>
      </c>
      <c r="B11" s="488"/>
      <c r="C11" s="279">
        <v>10433</v>
      </c>
      <c r="D11" s="278"/>
    </row>
    <row r="12" spans="1:4" s="277" customFormat="1" ht="15.75" customHeight="1" thickBot="1" x14ac:dyDescent="0.3">
      <c r="A12" s="489"/>
      <c r="B12" s="490"/>
      <c r="C12" s="491"/>
      <c r="D12" s="278"/>
    </row>
    <row r="13" spans="1:4" s="277" customFormat="1" ht="15.75" customHeight="1" x14ac:dyDescent="0.25">
      <c r="A13" s="280" t="s">
        <v>186</v>
      </c>
      <c r="B13" s="281" t="s">
        <v>187</v>
      </c>
      <c r="C13" s="282">
        <v>919</v>
      </c>
    </row>
    <row r="14" spans="1:4" s="277" customFormat="1" ht="12.75" customHeight="1" x14ac:dyDescent="0.25">
      <c r="A14" s="280" t="s">
        <v>188</v>
      </c>
      <c r="B14" s="281" t="s">
        <v>187</v>
      </c>
      <c r="C14" s="282">
        <v>1222</v>
      </c>
    </row>
    <row r="15" spans="1:4" s="277" customFormat="1" ht="12.75" customHeight="1" x14ac:dyDescent="0.25">
      <c r="A15" s="280" t="s">
        <v>159</v>
      </c>
      <c r="B15" s="281" t="s">
        <v>187</v>
      </c>
      <c r="C15" s="282">
        <v>438</v>
      </c>
    </row>
    <row r="16" spans="1:4" s="277" customFormat="1" ht="12.75" customHeight="1" x14ac:dyDescent="0.25">
      <c r="A16" s="280" t="s">
        <v>189</v>
      </c>
      <c r="B16" s="281" t="s">
        <v>187</v>
      </c>
      <c r="C16" s="282">
        <v>911</v>
      </c>
    </row>
    <row r="17" spans="1:3" s="277" customFormat="1" ht="12.75" customHeight="1" x14ac:dyDescent="0.25">
      <c r="A17" s="280" t="s">
        <v>161</v>
      </c>
      <c r="B17" s="281" t="s">
        <v>187</v>
      </c>
      <c r="C17" s="282">
        <v>675</v>
      </c>
    </row>
    <row r="18" spans="1:3" s="277" customFormat="1" ht="12.75" customHeight="1" x14ac:dyDescent="0.25">
      <c r="A18" s="280" t="s">
        <v>190</v>
      </c>
      <c r="B18" s="281" t="s">
        <v>187</v>
      </c>
      <c r="C18" s="282">
        <v>900</v>
      </c>
    </row>
    <row r="19" spans="1:3" s="277" customFormat="1" ht="12.75" customHeight="1" x14ac:dyDescent="0.25">
      <c r="A19" s="280" t="s">
        <v>191</v>
      </c>
      <c r="B19" s="281" t="s">
        <v>187</v>
      </c>
      <c r="C19" s="282">
        <v>5159</v>
      </c>
    </row>
    <row r="20" spans="1:3" s="277" customFormat="1" ht="12.75" customHeight="1" thickBot="1" x14ac:dyDescent="0.3">
      <c r="A20" s="280" t="s">
        <v>192</v>
      </c>
      <c r="B20" s="281" t="s">
        <v>187</v>
      </c>
      <c r="C20" s="282">
        <v>209</v>
      </c>
    </row>
    <row r="21" spans="1:3" ht="12.75" customHeight="1" thickBot="1" x14ac:dyDescent="0.3">
      <c r="A21" s="283"/>
      <c r="B21" s="284" t="s">
        <v>193</v>
      </c>
      <c r="C21" s="285">
        <f>SUM(C$13:C20)</f>
        <v>10433</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REPORTING&amp;RCT CHILDREN`S MEDICAL CENTER</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1"/>
      <c r="B1" s="502"/>
      <c r="C1" s="502"/>
      <c r="D1" s="502"/>
      <c r="E1" s="502"/>
      <c r="F1" s="50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81</v>
      </c>
      <c r="B4" s="493"/>
      <c r="C4" s="493"/>
      <c r="D4" s="493"/>
      <c r="E4" s="493"/>
      <c r="F4" s="494"/>
    </row>
    <row r="5" spans="1:6" x14ac:dyDescent="0.25">
      <c r="A5" s="492" t="s">
        <v>194</v>
      </c>
      <c r="B5" s="493"/>
      <c r="C5" s="493"/>
      <c r="D5" s="493"/>
      <c r="E5" s="493"/>
      <c r="F5" s="494"/>
    </row>
    <row r="6" spans="1:6" ht="16.5" customHeight="1" thickBot="1" x14ac:dyDescent="0.3">
      <c r="A6" s="504"/>
      <c r="B6" s="505"/>
      <c r="C6" s="505"/>
      <c r="D6" s="505"/>
      <c r="E6" s="505"/>
      <c r="F6" s="506"/>
    </row>
    <row r="7" spans="1:6" ht="16.5" customHeight="1" thickBot="1" x14ac:dyDescent="0.3">
      <c r="A7" s="511" t="s">
        <v>195</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196</v>
      </c>
      <c r="B9" s="292" t="s">
        <v>197</v>
      </c>
      <c r="C9" s="293" t="s">
        <v>198</v>
      </c>
      <c r="D9" s="293" t="s">
        <v>199</v>
      </c>
      <c r="E9" s="293" t="s">
        <v>200</v>
      </c>
      <c r="F9" s="294" t="s">
        <v>201</v>
      </c>
    </row>
    <row r="10" spans="1:6" x14ac:dyDescent="0.25">
      <c r="A10" s="295"/>
      <c r="B10" s="296"/>
      <c r="C10" s="297"/>
      <c r="D10" s="297"/>
      <c r="E10" s="297"/>
      <c r="F10" s="298"/>
    </row>
    <row r="11" spans="1:6" x14ac:dyDescent="0.25">
      <c r="A11" s="299" t="s">
        <v>85</v>
      </c>
      <c r="B11" s="513" t="s">
        <v>202</v>
      </c>
      <c r="C11" s="514"/>
      <c r="D11" s="514"/>
      <c r="E11" s="514"/>
      <c r="F11" s="514"/>
    </row>
    <row r="12" spans="1:6" x14ac:dyDescent="0.25">
      <c r="A12" s="507"/>
      <c r="B12" s="508"/>
      <c r="C12" s="508"/>
      <c r="D12" s="508"/>
      <c r="E12" s="508"/>
      <c r="F12" s="508"/>
    </row>
    <row r="13" spans="1:6" x14ac:dyDescent="0.25">
      <c r="A13" s="299" t="s">
        <v>86</v>
      </c>
      <c r="B13" s="515" t="s">
        <v>203</v>
      </c>
      <c r="C13" s="516"/>
      <c r="D13" s="516"/>
      <c r="E13" s="516"/>
      <c r="F13" s="516"/>
    </row>
    <row r="14" spans="1:6" x14ac:dyDescent="0.25">
      <c r="A14" s="507"/>
      <c r="B14" s="508"/>
      <c r="C14" s="508"/>
      <c r="D14" s="508"/>
      <c r="E14" s="508"/>
      <c r="F14" s="508"/>
    </row>
    <row r="15" spans="1:6" x14ac:dyDescent="0.25">
      <c r="A15" s="299" t="s">
        <v>110</v>
      </c>
      <c r="B15" s="515" t="s">
        <v>204</v>
      </c>
      <c r="C15" s="516"/>
      <c r="D15" s="516"/>
      <c r="E15" s="516"/>
      <c r="F15" s="516"/>
    </row>
    <row r="16" spans="1:6" x14ac:dyDescent="0.25">
      <c r="A16" s="507"/>
      <c r="B16" s="508"/>
      <c r="C16" s="508"/>
      <c r="D16" s="508"/>
      <c r="E16" s="508"/>
      <c r="F16" s="508"/>
    </row>
    <row r="17" spans="1:6" x14ac:dyDescent="0.25">
      <c r="A17" s="299" t="s">
        <v>205</v>
      </c>
      <c r="B17" s="509" t="s">
        <v>206</v>
      </c>
      <c r="C17" s="509"/>
      <c r="D17" s="509"/>
      <c r="E17" s="509"/>
      <c r="F17" s="509"/>
    </row>
    <row r="18" spans="1:6" ht="16.5" customHeight="1" thickBot="1" x14ac:dyDescent="0.3">
      <c r="A18" s="300"/>
      <c r="B18" s="510"/>
      <c r="C18" s="510"/>
      <c r="D18" s="510"/>
      <c r="E18" s="510"/>
      <c r="F18" s="301"/>
    </row>
    <row r="19" spans="1:6" ht="16.5" thickBot="1" x14ac:dyDescent="0.3">
      <c r="A19" s="302"/>
      <c r="B19" s="303" t="s">
        <v>187</v>
      </c>
      <c r="C19" s="304">
        <v>89108</v>
      </c>
      <c r="D19" s="304">
        <v>10433</v>
      </c>
      <c r="E19" s="304">
        <v>0</v>
      </c>
      <c r="F19" s="305">
        <v>10433</v>
      </c>
    </row>
    <row r="20" spans="1:6" ht="16.5" customHeight="1" thickBot="1" x14ac:dyDescent="0.3">
      <c r="A20" s="306"/>
      <c r="B20" s="306" t="s">
        <v>207</v>
      </c>
      <c r="C20" s="307">
        <f>SUM(C$19:C19)</f>
        <v>89108</v>
      </c>
      <c r="D20" s="307">
        <f>SUM(D$19:D19)</f>
        <v>10433</v>
      </c>
      <c r="E20" s="307">
        <f>SUM(E$19:E19)</f>
        <v>0</v>
      </c>
      <c r="F20" s="285">
        <f>SUM(F$19:F19)</f>
        <v>10433</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REPORTING&amp;RCT CHILDREN`S MEDICAL CENTER</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2015-07-07T14:25:52Z</cp:lastPrinted>
  <dcterms:created xsi:type="dcterms:W3CDTF">2015-07-07T14:22:38Z</dcterms:created>
  <dcterms:modified xsi:type="dcterms:W3CDTF">2015-07-07T19:56:00Z</dcterms:modified>
</cp:coreProperties>
</file>