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Report20!$A$11:$C$198</definedName>
    <definedName name="_xlnm.Print_Area" localSheetId="12">Report21!$A$11:$E$60</definedName>
    <definedName name="_xlnm.Print_Area" localSheetId="13">Report22!$A$11:$C$20</definedName>
    <definedName name="_xlnm.Print_Area" localSheetId="14">Report23!$A$9:$F$59</definedName>
    <definedName name="_xlnm.Print_Area" localSheetId="1">Report5!$A$10:$D$112</definedName>
    <definedName name="_xlnm.Print_Area" localSheetId="2">Report6!$A$10:$E$113</definedName>
    <definedName name="_xlnm.Print_Area" localSheetId="3">Report6A!$A$10:$F$57</definedName>
    <definedName name="_xlnm.Print_Area" localSheetId="4">Report7!$A$10:$D$55</definedName>
    <definedName name="_xlnm.Print_Area" localSheetId="5">Report8!$A$10:$D$55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F54" i="18"/>
  <c r="E54" i="18"/>
  <c r="F53" i="18"/>
  <c r="E53" i="18"/>
  <c r="D51" i="18"/>
  <c r="C51" i="18"/>
  <c r="F51" i="18" s="1"/>
  <c r="F50" i="18"/>
  <c r="E50" i="18"/>
  <c r="F49" i="18"/>
  <c r="E49" i="18"/>
  <c r="F48" i="18"/>
  <c r="E48" i="18"/>
  <c r="E51" i="18" s="1"/>
  <c r="D46" i="18"/>
  <c r="C46" i="18"/>
  <c r="F46" i="18" s="1"/>
  <c r="F45" i="18"/>
  <c r="D45" i="18"/>
  <c r="E45" i="18" s="1"/>
  <c r="C45" i="18"/>
  <c r="F44" i="18"/>
  <c r="E44" i="18"/>
  <c r="D42" i="18"/>
  <c r="C42" i="18"/>
  <c r="F42" i="18" s="1"/>
  <c r="F41" i="18"/>
  <c r="E41" i="18"/>
  <c r="F39" i="18"/>
  <c r="E39" i="18"/>
  <c r="F38" i="18"/>
  <c r="E38" i="18"/>
  <c r="E30" i="18"/>
  <c r="F30" i="18" s="1"/>
  <c r="F29" i="18"/>
  <c r="E29" i="18"/>
  <c r="E28" i="18"/>
  <c r="F28" i="18" s="1"/>
  <c r="E27" i="18"/>
  <c r="F27" i="18" s="1"/>
  <c r="D25" i="18"/>
  <c r="C25" i="18"/>
  <c r="F25" i="18" s="1"/>
  <c r="F24" i="18"/>
  <c r="E24" i="18"/>
  <c r="E23" i="18"/>
  <c r="F23" i="18" s="1"/>
  <c r="E22" i="18"/>
  <c r="F22" i="18" s="1"/>
  <c r="E25" i="18"/>
  <c r="D19" i="18"/>
  <c r="E19" i="18" s="1"/>
  <c r="C19" i="18"/>
  <c r="F19" i="18" s="1"/>
  <c r="C20" i="18"/>
  <c r="E18" i="18"/>
  <c r="F18" i="18" s="1"/>
  <c r="D16" i="18"/>
  <c r="E16" i="18" s="1"/>
  <c r="C16" i="18"/>
  <c r="E15" i="18"/>
  <c r="F15" i="18" s="1"/>
  <c r="E13" i="18"/>
  <c r="F13" i="18" s="1"/>
  <c r="F12" i="18"/>
  <c r="E12" i="18"/>
  <c r="E53" i="16"/>
  <c r="E52" i="16"/>
  <c r="E49" i="16"/>
  <c r="E48" i="16"/>
  <c r="E45" i="16"/>
  <c r="E44" i="16"/>
  <c r="E41" i="16"/>
  <c r="E40" i="16"/>
  <c r="E37" i="16"/>
  <c r="E36" i="16"/>
  <c r="E33" i="16"/>
  <c r="E32" i="16"/>
  <c r="E29" i="16"/>
  <c r="E28" i="16"/>
  <c r="E25" i="16"/>
  <c r="E24" i="16"/>
  <c r="E21" i="16"/>
  <c r="E20" i="16"/>
  <c r="E17" i="16"/>
  <c r="E16" i="16"/>
  <c r="E13" i="16"/>
  <c r="E12"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5" i="10" s="1"/>
  <c r="F34" i="10"/>
  <c r="E34" i="10"/>
  <c r="F33" i="10"/>
  <c r="E33" i="10"/>
  <c r="F32" i="10"/>
  <c r="E32" i="10"/>
  <c r="F31" i="10"/>
  <c r="E31" i="10"/>
  <c r="F30" i="10"/>
  <c r="E30" i="10"/>
  <c r="F27" i="10"/>
  <c r="E27" i="10"/>
  <c r="D26" i="10"/>
  <c r="C26" i="10"/>
  <c r="F26" i="10" s="1"/>
  <c r="F25" i="10"/>
  <c r="E25" i="10"/>
  <c r="F24" i="10"/>
  <c r="E24" i="10"/>
  <c r="F23" i="10"/>
  <c r="E23" i="10"/>
  <c r="F22" i="10"/>
  <c r="E22" i="10"/>
  <c r="F21" i="10"/>
  <c r="E21" i="10"/>
  <c r="F18" i="10"/>
  <c r="E18" i="10"/>
  <c r="D17" i="10"/>
  <c r="C17" i="10"/>
  <c r="E17" i="10" s="1"/>
  <c r="F16" i="10"/>
  <c r="E16" i="10"/>
  <c r="F15" i="10"/>
  <c r="E15" i="10"/>
  <c r="F14" i="10"/>
  <c r="E14" i="10"/>
  <c r="F13" i="10"/>
  <c r="E13" i="10"/>
  <c r="F12" i="10"/>
  <c r="E12" i="10"/>
  <c r="C55" i="9"/>
  <c r="C55" i="8"/>
  <c r="F21" i="7"/>
  <c r="F17" i="7"/>
  <c r="F55" i="7"/>
  <c r="E111" i="6"/>
  <c r="E113" i="6" s="1"/>
  <c r="E98" i="6"/>
  <c r="E90" i="6"/>
  <c r="E80" i="6"/>
  <c r="E75" i="6"/>
  <c r="E70" i="6"/>
  <c r="E65" i="6"/>
  <c r="E49" i="6"/>
  <c r="E39" i="6"/>
  <c r="E31" i="6"/>
  <c r="E20" i="6"/>
  <c r="D108" i="5"/>
  <c r="D105" i="5"/>
  <c r="D107" i="5" s="1"/>
  <c r="D109" i="5" s="1"/>
  <c r="D97" i="5"/>
  <c r="D89" i="5"/>
  <c r="D81" i="5"/>
  <c r="D73" i="5"/>
  <c r="D65" i="5"/>
  <c r="D57" i="5"/>
  <c r="D49" i="5"/>
  <c r="D41" i="5"/>
  <c r="D33" i="5"/>
  <c r="D25" i="5"/>
  <c r="D17" i="5"/>
  <c r="D20" i="18"/>
  <c r="F16" i="18" l="1"/>
  <c r="E42" i="18"/>
  <c r="E26" i="10"/>
  <c r="E35" i="10"/>
  <c r="E46" i="18"/>
  <c r="E20" i="18"/>
  <c r="F20" i="18" s="1"/>
  <c r="F17" i="10"/>
</calcChain>
</file>

<file path=xl/sharedStrings.xml><?xml version="1.0" encoding="utf-8"?>
<sst xmlns="http://schemas.openxmlformats.org/spreadsheetml/2006/main" count="1284" uniqueCount="366">
  <si>
    <t>MILFORD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</si>
  <si>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</si>
  <si>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</si>
  <si>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</si>
  <si>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</si>
  <si>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</si>
  <si>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</si>
  <si>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</si>
  <si>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</si>
  <si>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</si>
  <si>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MILFORD HEALTH &amp; MEDICAL, INC.</t>
  </si>
  <si>
    <t>Affiliate Description</t>
  </si>
  <si>
    <t>MANAGEMENT - PARENT CORPORATION</t>
  </si>
  <si>
    <t xml:space="preserve">Affiliate type of service </t>
  </si>
  <si>
    <t>Parent Corporation</t>
  </si>
  <si>
    <t>Tax Status</t>
  </si>
  <si>
    <t>Not for Profit</t>
  </si>
  <si>
    <t>Street Address</t>
  </si>
  <si>
    <t>300 SEASIDE AVENUE</t>
  </si>
  <si>
    <t xml:space="preserve">Town </t>
  </si>
  <si>
    <t>Milford</t>
  </si>
  <si>
    <t>State</t>
  </si>
  <si>
    <t>Connecticut</t>
  </si>
  <si>
    <t>Zip Code</t>
  </si>
  <si>
    <t xml:space="preserve">06460 - </t>
  </si>
  <si>
    <t>CEO Name</t>
  </si>
  <si>
    <t>Joseph Pelaccia</t>
  </si>
  <si>
    <t>CEO Title</t>
  </si>
  <si>
    <t>President</t>
  </si>
  <si>
    <t>CT Agent Name</t>
  </si>
  <si>
    <t>Jospeh Pelaccia</t>
  </si>
  <si>
    <t>CT Agent Company</t>
  </si>
  <si>
    <t>Milford Hospital, Inc.</t>
  </si>
  <si>
    <t>CT Agent Company Street Address</t>
  </si>
  <si>
    <t>300 Seaside Avenue</t>
  </si>
  <si>
    <t xml:space="preserve">CT Agent Town </t>
  </si>
  <si>
    <t>CT Agent State</t>
  </si>
  <si>
    <t>CT Agent Zip Code</t>
  </si>
  <si>
    <t xml:space="preserve">B.      </t>
  </si>
  <si>
    <t>HOME CARE PLUS, INC.</t>
  </si>
  <si>
    <t>HOME HEALTH CARE:  SKILLED NURSING, HOME HEALTH AIDE AND VARIOUS THERAPIES</t>
  </si>
  <si>
    <t>Outpatient Care</t>
  </si>
  <si>
    <t>309 Seaside Avenue</t>
  </si>
  <si>
    <t xml:space="preserve">C.      </t>
  </si>
  <si>
    <t>MILFORD HEALTHCARE SERVICES, INC.</t>
  </si>
  <si>
    <t>INCREASE AND COORDINATE HEALTH CARE SERVICES IN COMMUNITY</t>
  </si>
  <si>
    <t>Fund Raising/Management</t>
  </si>
  <si>
    <t xml:space="preserve">D.      </t>
  </si>
  <si>
    <t>MILFORD HOSPITAL FOUNDATION</t>
  </si>
  <si>
    <t>FUND RAISING FOR MILFORD HOSPITAL</t>
  </si>
  <si>
    <t xml:space="preserve">E.      </t>
  </si>
  <si>
    <t>MILFORD MEDICAL LAB, INC.</t>
  </si>
  <si>
    <t>MEDICAL LABORATORY</t>
  </si>
  <si>
    <t>Lab</t>
  </si>
  <si>
    <t>For Profit</t>
  </si>
  <si>
    <t>2068 Bridgeport Avenue</t>
  </si>
  <si>
    <t xml:space="preserve">Joseph Pelaccia </t>
  </si>
  <si>
    <t>300 Seaside Ave</t>
  </si>
  <si>
    <t xml:space="preserve">F.      </t>
  </si>
  <si>
    <t>SBAC, LLC</t>
  </si>
  <si>
    <t>Aesthetic care, dematology and cosmetic surgery services</t>
  </si>
  <si>
    <t>Other HealthCare Svcs(Specify)</t>
  </si>
  <si>
    <t xml:space="preserve">G.      </t>
  </si>
  <si>
    <t>SBDI ASSOCIATES LLC</t>
  </si>
  <si>
    <t>Leasing Company</t>
  </si>
  <si>
    <t>Real Estate</t>
  </si>
  <si>
    <t xml:space="preserve">H.      </t>
  </si>
  <si>
    <t>SBDI HOLDING LLC</t>
  </si>
  <si>
    <t>Imaging Equipment</t>
  </si>
  <si>
    <t xml:space="preserve">I.      </t>
  </si>
  <si>
    <t>SEABRIDGE CORPORATION</t>
  </si>
  <si>
    <t>HEALTHCARE:  Parent of Milford Medical Lab and partner in S.B.D.I. and SBAC LLC</t>
  </si>
  <si>
    <t>For Profit Services (Specify)</t>
  </si>
  <si>
    <t xml:space="preserve">J.      </t>
  </si>
  <si>
    <t>SEASIDE INDEMNITY ALLIANCE COMPANY, LTD.</t>
  </si>
  <si>
    <t>Company's activities are the direct insurance of the hospital's professional and comprehensive general liability risk together with the physician liability risks of certain of the hospital's affiliated physicians.</t>
  </si>
  <si>
    <t>Insurance</t>
  </si>
  <si>
    <t xml:space="preserve">300 Seaside Avenue </t>
  </si>
  <si>
    <t xml:space="preserve">Milford </t>
  </si>
  <si>
    <t>Cayman Islands</t>
  </si>
  <si>
    <t>CEO</t>
  </si>
  <si>
    <t>Joesph Pelaccia</t>
  </si>
  <si>
    <t>Milford Health and Medical</t>
  </si>
  <si>
    <t xml:space="preserve">K.      </t>
  </si>
  <si>
    <t>TORRY CORPORATION</t>
  </si>
  <si>
    <t>HEALTHCARE PROPERTY MANAGEMENT.  TORRY CORPORATION OWNS VARIOUS PROPERTIES THAT ARE LOCATIONS FOR THE HOSPITAL'S WALK-IN CENTER, AFFILIATED CORPORATIONS AND COMMUNITY PHYSICIAN OFFICES.</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</si>
  <si>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</si>
  <si>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</si>
  <si>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</si>
  <si>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</si>
  <si>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</si>
  <si>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</si>
  <si>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</si>
  <si>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</si>
  <si>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</si>
  <si>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</si>
  <si>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</si>
  <si>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</si>
  <si>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</si>
  <si>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</si>
  <si>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</si>
  <si>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</si>
  <si>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</si>
  <si>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</si>
  <si>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</si>
  <si>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</si>
  <si>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</si>
  <si>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</si>
  <si>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</si>
  <si>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</si>
  <si>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</si>
  <si>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</si>
  <si>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</si>
  <si>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</si>
  <si>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</si>
  <si>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</si>
  <si>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</si>
  <si>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</si>
  <si>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</si>
  <si>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</si>
  <si>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</si>
  <si>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</si>
  <si>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</si>
  <si>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</si>
  <si>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</si>
  <si>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</si>
  <si>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</si>
  <si>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</si>
  <si>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</si>
  <si>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administrative support  </t>
  </si>
  <si>
    <t>09/30/2015</t>
  </si>
  <si>
    <t>Transfer of Funds  </t>
  </si>
  <si>
    <t>Cash Payments  </t>
  </si>
  <si>
    <t>Reclassify Due from Hospital  </t>
  </si>
  <si>
    <t>Salary Transfer  </t>
  </si>
  <si>
    <t>Employee Benefits  </t>
  </si>
  <si>
    <t>Misc Expense  </t>
  </si>
  <si>
    <t>Ending Unconsolidated Intercompany Balance:</t>
  </si>
  <si>
    <t>9/30/2015  </t>
  </si>
  <si>
    <t>B.</t>
  </si>
  <si>
    <t>Transfer of Salary and Non-Salary Expenses  </t>
  </si>
  <si>
    <t>Salary  </t>
  </si>
  <si>
    <t>09/30/2016</t>
  </si>
  <si>
    <t>Cleaning Services  </t>
  </si>
  <si>
    <t>Allocated Expenses  </t>
  </si>
  <si>
    <t>C.</t>
  </si>
  <si>
    <t>D.</t>
  </si>
  <si>
    <t>Administrative Services  </t>
  </si>
  <si>
    <t>E.</t>
  </si>
  <si>
    <t>Information services  </t>
  </si>
  <si>
    <t>Maintenance Expenses  </t>
  </si>
  <si>
    <t>Sales/Purchases of Services  </t>
  </si>
  <si>
    <t>Lab Fees  </t>
  </si>
  <si>
    <t>Driver  </t>
  </si>
  <si>
    <t>Bad Debt Provision  </t>
  </si>
  <si>
    <t>F.</t>
  </si>
  <si>
    <t/>
  </si>
  <si>
    <t>Nothing to Report</t>
  </si>
  <si>
    <t>G.</t>
  </si>
  <si>
    <t>H.</t>
  </si>
  <si>
    <t>I.</t>
  </si>
  <si>
    <t>J.</t>
  </si>
  <si>
    <t>K.</t>
  </si>
  <si>
    <t>Rent  </t>
  </si>
  <si>
    <t>Insurance  </t>
  </si>
  <si>
    <t>Maintenance  </t>
  </si>
  <si>
    <t>Accounts Payable/Other Expenses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</si>
  <si>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</si>
  <si>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</si>
  <si>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</si>
  <si>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</si>
  <si>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</si>
  <si>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</si>
  <si>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</si>
  <si>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</si>
  <si>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</si>
  <si>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Rent</t>
  </si>
  <si>
    <t>Interest</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</si>
  <si>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</si>
  <si>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</si>
  <si>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</si>
  <si>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</si>
  <si>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</si>
  <si>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</si>
  <si>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</si>
  <si>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</si>
  <si>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</si>
  <si>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</si>
  <si>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</si>
  <si>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</si>
  <si>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</si>
  <si>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</si>
  <si>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</si>
  <si>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</si>
  <si>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</si>
  <si>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</si>
  <si>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</si>
  <si>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</si>
  <si>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</si>
  <si>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</si>
  <si>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</si>
  <si>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</si>
  <si>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</si>
  <si>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</si>
  <si>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</si>
  <si>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</si>
  <si>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</si>
  <si>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</si>
  <si>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</si>
  <si>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</si>
  <si>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</si>
  <si>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</si>
  <si>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</si>
  <si>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</si>
  <si>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</si>
  <si>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</si>
  <si>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</si>
  <si>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</si>
  <si>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</si>
  <si>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</si>
  <si>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</si>
  <si>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</si>
  <si>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</si>
  <si>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</si>
  <si>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</si>
  <si>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</si>
  <si>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</si>
  <si>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</si>
  <si>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</si>
  <si>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statements and credit letters are computer generated.  Accounts will be transferred to the appropriate billing class whenever payments or rejections are received from third party payers.</t>
  </si>
  <si>
    <t>Hospital's processes and policies for compensating a Collection Agent for services rendered</t>
  </si>
  <si>
    <t xml:space="preserve">The collection agency/law firm forwards all money collected to the hospital.  The hospital then reimburses the collection agency.   </t>
  </si>
  <si>
    <t>Total Recovery Rate on accounts assigned (excluding Medicare accounts) to Collection Agents</t>
  </si>
  <si>
    <t>II.</t>
  </si>
  <si>
    <t>SPECIFIC COLLECTION AGENT INFORMATION</t>
  </si>
  <si>
    <t>A</t>
  </si>
  <si>
    <t xml:space="preserve">Collection Agent </t>
  </si>
  <si>
    <t>Collection Agent Name</t>
  </si>
  <si>
    <t>Marcarelli-Naizby Law Firm</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</si>
  <si>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</si>
  <si>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</si>
  <si>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</si>
  <si>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</si>
  <si>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</si>
  <si>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</si>
  <si>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The collection agency/law firm forwards all money collected to the hospital.  The hospital then reimburses the collection agency.</t>
  </si>
  <si>
    <t>Recovery Rate on Accounts Assigned (excluding Medicare accounts) to Collection Agent.</t>
  </si>
  <si>
    <t>B</t>
  </si>
  <si>
    <t>American Adjustment Bureau</t>
  </si>
  <si>
    <t>Collection Agency</t>
  </si>
  <si>
    <t>C</t>
  </si>
  <si>
    <t>Credit Center, LLC</t>
  </si>
  <si>
    <t>ANNUAL REPORTING</t>
  </si>
  <si>
    <t>REPORT 19 - SALARIES AND FRINGE BENEFITS OF THE TEN HIGHEST PAID HOSPITAL EMPLOYEES</t>
  </si>
  <si>
    <t>POSITION TITLE</t>
  </si>
  <si>
    <t>EMPLOYEE NAME</t>
  </si>
  <si>
    <t>SALARY</t>
  </si>
  <si>
    <t>FRINGE BENEFITS</t>
  </si>
  <si>
    <t>TOTAL</t>
  </si>
  <si>
    <t xml:space="preserve">1.         </t>
  </si>
  <si>
    <t>VP Medical Affairs, Chief  OPERATING OFFICER</t>
  </si>
  <si>
    <t>Dr. Loyd Friedman</t>
  </si>
  <si>
    <t xml:space="preserve">2.         </t>
  </si>
  <si>
    <t xml:space="preserve">3.         </t>
  </si>
  <si>
    <t>Pathologist</t>
  </si>
  <si>
    <t>Dr. Anitha Kamath</t>
  </si>
  <si>
    <t xml:space="preserve">4.         </t>
  </si>
  <si>
    <t>Hospitalist</t>
  </si>
  <si>
    <t>Dr. Magdalen Mauriello</t>
  </si>
  <si>
    <t xml:space="preserve">5.         </t>
  </si>
  <si>
    <t>Dr. Michael B. Rudolph</t>
  </si>
  <si>
    <t xml:space="preserve">6.         </t>
  </si>
  <si>
    <t>Dr. Resul Dalipi</t>
  </si>
  <si>
    <t xml:space="preserve">7.         </t>
  </si>
  <si>
    <t>Dr. Mamta Patel</t>
  </si>
  <si>
    <t xml:space="preserve">8.         </t>
  </si>
  <si>
    <t>Vice President Finance, CFO</t>
  </si>
  <si>
    <t>Laura Smith</t>
  </si>
  <si>
    <t xml:space="preserve">9.         </t>
  </si>
  <si>
    <t>Vice President Nursing</t>
  </si>
  <si>
    <t>Beverly Lyon</t>
  </si>
  <si>
    <t xml:space="preserve">10.         </t>
  </si>
  <si>
    <t>Director Human Resources</t>
  </si>
  <si>
    <t>Jeffrey Komornik</t>
  </si>
  <si>
    <t>MILFORD HEALTH &amp;AMP; MEDICAL, INC.</t>
  </si>
  <si>
    <t>REPORT 19B - SALARIES AND FRINGE BENEFITS OF THE TEN HIGHEST PAID HEALTH SYSTEM EMPLOYEES</t>
  </si>
  <si>
    <t>EMPLOYEE NAME AND COMPANY</t>
  </si>
  <si>
    <t>Dr. Lloyd Friedman, Hospital &amp; Affiliates</t>
  </si>
  <si>
    <t>Joseph Pelaccia, Hospital &amp; Affiliates</t>
  </si>
  <si>
    <t>Dr. Anitha Kamath Milford Hospital &amp; MML</t>
  </si>
  <si>
    <t>Physician Hospitalist Director</t>
  </si>
  <si>
    <t>Dr. Magdalen Mauriello,Milford Hosp.</t>
  </si>
  <si>
    <t>Dr. Michael B. Rudolph, Milford Hosp.</t>
  </si>
  <si>
    <t>Dr. Resul Dalipi, Milford Hospital</t>
  </si>
  <si>
    <t>Laura Smith, Milf Hosp and Affiliates</t>
  </si>
  <si>
    <t>Mamta Patel, Milford Hospital</t>
  </si>
  <si>
    <t>Beverly Lyon, Milford Hospital</t>
  </si>
  <si>
    <t>Jeffrey Komornik, Milford Hospital</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</si>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</sst>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24</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41</v>
      </c>
    </row>
    <row r="32" spans="1:3" ht="14.25" customHeight="1" x14ac:dyDescent="0.2">
      <c r="A32" s="19">
        <v>3</v>
      </c>
      <c r="B32" s="22" t="s">
        <v>15</v>
      </c>
      <c r="C32" s="23" t="s">
        <v>16</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31</v>
      </c>
      <c r="C40" s="21" t="s">
        <v>32</v>
      </c>
    </row>
    <row r="41" spans="1:3" ht="14.25" customHeight="1" x14ac:dyDescent="0.2">
      <c r="A41" s="19">
        <v>12</v>
      </c>
      <c r="B41" s="20" t="s">
        <v>33</v>
      </c>
      <c r="C41" s="21" t="s">
        <v>42</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26</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24</v>
      </c>
    </row>
    <row r="62" spans="1:3" ht="15.75" customHeight="1" x14ac:dyDescent="0.25">
      <c r="A62" s="13"/>
      <c r="B62" s="14"/>
      <c r="C62" s="15"/>
    </row>
    <row r="63" spans="1:3" ht="27.2" customHeight="1" x14ac:dyDescent="0.25">
      <c r="A63" s="16" t="s">
        <v>47</v>
      </c>
      <c r="B63" s="17" t="s">
        <v>9</v>
      </c>
      <c r="C63" s="18" t="s">
        <v>48</v>
      </c>
    </row>
    <row r="64" spans="1:3" ht="38.25" customHeight="1" x14ac:dyDescent="0.2">
      <c r="A64" s="19">
        <v>1</v>
      </c>
      <c r="B64" s="20" t="s">
        <v>11</v>
      </c>
      <c r="C64" s="21" t="s">
        <v>49</v>
      </c>
    </row>
    <row r="65" spans="1:3" ht="14.25" customHeight="1" x14ac:dyDescent="0.2">
      <c r="A65" s="19">
        <v>2</v>
      </c>
      <c r="B65" s="22" t="s">
        <v>13</v>
      </c>
      <c r="C65" s="21" t="s">
        <v>46</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24</v>
      </c>
    </row>
    <row r="79" spans="1:3" ht="15.75" customHeight="1" x14ac:dyDescent="0.25">
      <c r="A79" s="13"/>
      <c r="B79" s="14"/>
      <c r="C79" s="15"/>
    </row>
    <row r="80" spans="1:3" ht="27.2" customHeight="1" x14ac:dyDescent="0.25">
      <c r="A80" s="16" t="s">
        <v>50</v>
      </c>
      <c r="B80" s="17" t="s">
        <v>9</v>
      </c>
      <c r="C80" s="18" t="s">
        <v>51</v>
      </c>
    </row>
    <row r="81" spans="1:3" ht="38.25" customHeight="1" x14ac:dyDescent="0.2">
      <c r="A81" s="19">
        <v>1</v>
      </c>
      <c r="B81" s="20" t="s">
        <v>11</v>
      </c>
      <c r="C81" s="21" t="s">
        <v>52</v>
      </c>
    </row>
    <row r="82" spans="1:3" ht="14.25" customHeight="1" x14ac:dyDescent="0.2">
      <c r="A82" s="19">
        <v>2</v>
      </c>
      <c r="B82" s="22" t="s">
        <v>13</v>
      </c>
      <c r="C82" s="21" t="s">
        <v>53</v>
      </c>
    </row>
    <row r="83" spans="1:3" ht="14.25" customHeight="1" x14ac:dyDescent="0.2">
      <c r="A83" s="19">
        <v>3</v>
      </c>
      <c r="B83" s="22" t="s">
        <v>15</v>
      </c>
      <c r="C83" s="23" t="s">
        <v>54</v>
      </c>
    </row>
    <row r="84" spans="1:3" ht="14.25" customHeight="1" x14ac:dyDescent="0.2">
      <c r="A84" s="19">
        <v>4</v>
      </c>
      <c r="B84" s="20" t="s">
        <v>17</v>
      </c>
      <c r="C84" s="21" t="s">
        <v>55</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56</v>
      </c>
    </row>
    <row r="89" spans="1:3" ht="14.25" customHeight="1" x14ac:dyDescent="0.2">
      <c r="A89" s="19">
        <v>9</v>
      </c>
      <c r="B89" s="20" t="s">
        <v>27</v>
      </c>
      <c r="C89" s="21" t="s">
        <v>28</v>
      </c>
    </row>
    <row r="90" spans="1:3" ht="14.25" customHeight="1" x14ac:dyDescent="0.2">
      <c r="A90" s="19">
        <v>10</v>
      </c>
      <c r="B90" s="20" t="s">
        <v>29</v>
      </c>
      <c r="C90" s="21" t="s">
        <v>26</v>
      </c>
    </row>
    <row r="91" spans="1:3" ht="14.25" customHeight="1" x14ac:dyDescent="0.2">
      <c r="A91" s="19">
        <v>11</v>
      </c>
      <c r="B91" s="20" t="s">
        <v>31</v>
      </c>
      <c r="C91" s="21" t="s">
        <v>32</v>
      </c>
    </row>
    <row r="92" spans="1:3" ht="14.25" customHeight="1" x14ac:dyDescent="0.2">
      <c r="A92" s="19">
        <v>12</v>
      </c>
      <c r="B92" s="20" t="s">
        <v>33</v>
      </c>
      <c r="C92" s="21" t="s">
        <v>57</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24</v>
      </c>
    </row>
    <row r="96" spans="1:3" ht="15.75" customHeight="1" x14ac:dyDescent="0.25">
      <c r="A96" s="13"/>
      <c r="B96" s="14"/>
      <c r="C96" s="15"/>
    </row>
    <row r="97" spans="1:3" ht="27.2" customHeight="1" x14ac:dyDescent="0.25">
      <c r="A97" s="16" t="s">
        <v>58</v>
      </c>
      <c r="B97" s="17" t="s">
        <v>9</v>
      </c>
      <c r="C97" s="18" t="s">
        <v>59</v>
      </c>
    </row>
    <row r="98" spans="1:3" ht="38.25" customHeight="1" x14ac:dyDescent="0.2">
      <c r="A98" s="19">
        <v>1</v>
      </c>
      <c r="B98" s="20" t="s">
        <v>11</v>
      </c>
      <c r="C98" s="21" t="s">
        <v>60</v>
      </c>
    </row>
    <row r="99" spans="1:3" ht="14.25" customHeight="1" x14ac:dyDescent="0.2">
      <c r="A99" s="19">
        <v>2</v>
      </c>
      <c r="B99" s="22" t="s">
        <v>13</v>
      </c>
      <c r="C99" s="21" t="s">
        <v>61</v>
      </c>
    </row>
    <row r="100" spans="1:3" ht="14.25" customHeight="1" x14ac:dyDescent="0.2">
      <c r="A100" s="19">
        <v>3</v>
      </c>
      <c r="B100" s="22" t="s">
        <v>15</v>
      </c>
      <c r="C100" s="23" t="s">
        <v>54</v>
      </c>
    </row>
    <row r="101" spans="1:3" ht="14.25" customHeight="1" x14ac:dyDescent="0.2">
      <c r="A101" s="19">
        <v>4</v>
      </c>
      <c r="B101" s="20" t="s">
        <v>17</v>
      </c>
      <c r="C101" s="21" t="s">
        <v>34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62</v>
      </c>
      <c r="B114" s="17" t="s">
        <v>9</v>
      </c>
      <c r="C114" s="18" t="s">
        <v>63</v>
      </c>
    </row>
    <row r="115" spans="1:3" ht="38.25" customHeight="1" x14ac:dyDescent="0.2">
      <c r="A115" s="19">
        <v>1</v>
      </c>
      <c r="B115" s="20" t="s">
        <v>11</v>
      </c>
      <c r="C115" s="21" t="s">
        <v>64</v>
      </c>
    </row>
    <row r="116" spans="1:3" ht="14.25" customHeight="1" x14ac:dyDescent="0.2">
      <c r="A116" s="19">
        <v>2</v>
      </c>
      <c r="B116" s="22" t="s">
        <v>13</v>
      </c>
      <c r="C116" s="21" t="s">
        <v>65</v>
      </c>
    </row>
    <row r="117" spans="1:3" ht="14.25" customHeight="1" x14ac:dyDescent="0.2">
      <c r="A117" s="19">
        <v>3</v>
      </c>
      <c r="B117" s="22" t="s">
        <v>15</v>
      </c>
      <c r="C117" s="23" t="s">
        <v>54</v>
      </c>
    </row>
    <row r="118" spans="1:3" ht="14.25" customHeight="1" x14ac:dyDescent="0.2">
      <c r="A118" s="19">
        <v>4</v>
      </c>
      <c r="B118" s="20" t="s">
        <v>17</v>
      </c>
      <c r="C118" s="21" t="s">
        <v>34</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24</v>
      </c>
    </row>
    <row r="130" spans="1:3" ht="15.75" customHeight="1" x14ac:dyDescent="0.25">
      <c r="A130" s="13"/>
      <c r="B130" s="14"/>
      <c r="C130" s="15"/>
    </row>
    <row r="131" spans="1:3" ht="27.2" customHeight="1" x14ac:dyDescent="0.25">
      <c r="A131" s="16" t="s">
        <v>66</v>
      </c>
      <c r="B131" s="17" t="s">
        <v>9</v>
      </c>
      <c r="C131" s="18" t="s">
        <v>67</v>
      </c>
    </row>
    <row r="132" spans="1:3" ht="38.25" customHeight="1" x14ac:dyDescent="0.2">
      <c r="A132" s="19">
        <v>1</v>
      </c>
      <c r="B132" s="20" t="s">
        <v>11</v>
      </c>
      <c r="C132" s="21" t="s">
        <v>64</v>
      </c>
    </row>
    <row r="133" spans="1:3" ht="14.25" customHeight="1" x14ac:dyDescent="0.2">
      <c r="A133" s="19">
        <v>2</v>
      </c>
      <c r="B133" s="22" t="s">
        <v>13</v>
      </c>
      <c r="C133" s="21" t="s">
        <v>68</v>
      </c>
    </row>
    <row r="134" spans="1:3" ht="14.25" customHeight="1" x14ac:dyDescent="0.2">
      <c r="A134" s="19">
        <v>3</v>
      </c>
      <c r="B134" s="22" t="s">
        <v>15</v>
      </c>
      <c r="C134" s="23" t="s">
        <v>54</v>
      </c>
    </row>
    <row r="135" spans="1:3" ht="14.25" customHeight="1" x14ac:dyDescent="0.2">
      <c r="A135" s="19">
        <v>4</v>
      </c>
      <c r="B135" s="20" t="s">
        <v>17</v>
      </c>
      <c r="C135" s="21" t="s">
        <v>34</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26</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24</v>
      </c>
    </row>
    <row r="147" spans="1:3" ht="15.75" customHeight="1" x14ac:dyDescent="0.25">
      <c r="A147" s="13"/>
      <c r="B147" s="14"/>
      <c r="C147" s="15"/>
    </row>
    <row r="148" spans="1:3" ht="27.2" customHeight="1" x14ac:dyDescent="0.25">
      <c r="A148" s="16" t="s">
        <v>69</v>
      </c>
      <c r="B148" s="17" t="s">
        <v>9</v>
      </c>
      <c r="C148" s="18" t="s">
        <v>70</v>
      </c>
    </row>
    <row r="149" spans="1:3" ht="38.25" customHeight="1" x14ac:dyDescent="0.2">
      <c r="A149" s="19">
        <v>1</v>
      </c>
      <c r="B149" s="20" t="s">
        <v>11</v>
      </c>
      <c r="C149" s="21" t="s">
        <v>71</v>
      </c>
    </row>
    <row r="150" spans="1:3" ht="14.25" customHeight="1" x14ac:dyDescent="0.2">
      <c r="A150" s="19">
        <v>2</v>
      </c>
      <c r="B150" s="22" t="s">
        <v>13</v>
      </c>
      <c r="C150" s="21" t="s">
        <v>72</v>
      </c>
    </row>
    <row r="151" spans="1:3" ht="14.25" customHeight="1" x14ac:dyDescent="0.2">
      <c r="A151" s="19">
        <v>3</v>
      </c>
      <c r="B151" s="22" t="s">
        <v>15</v>
      </c>
      <c r="C151" s="23" t="s">
        <v>54</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28</v>
      </c>
    </row>
    <row r="158" spans="1:3" ht="14.25" customHeight="1" x14ac:dyDescent="0.2">
      <c r="A158" s="19">
        <v>10</v>
      </c>
      <c r="B158" s="20" t="s">
        <v>29</v>
      </c>
      <c r="C158" s="21" t="s">
        <v>26</v>
      </c>
    </row>
    <row r="159" spans="1:3" ht="14.25" customHeight="1" x14ac:dyDescent="0.2">
      <c r="A159" s="19">
        <v>11</v>
      </c>
      <c r="B159" s="20" t="s">
        <v>31</v>
      </c>
      <c r="C159" s="21" t="s">
        <v>32</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24</v>
      </c>
    </row>
    <row r="164" spans="1:3" ht="15.75" customHeight="1" x14ac:dyDescent="0.25">
      <c r="A164" s="13"/>
      <c r="B164" s="14"/>
      <c r="C164" s="15"/>
    </row>
    <row r="165" spans="1:3" ht="27.2" customHeight="1" x14ac:dyDescent="0.25">
      <c r="A165" s="16" t="s">
        <v>73</v>
      </c>
      <c r="B165" s="17" t="s">
        <v>9</v>
      </c>
      <c r="C165" s="18" t="s">
        <v>74</v>
      </c>
    </row>
    <row r="166" spans="1:3" ht="38.25" customHeight="1" x14ac:dyDescent="0.2">
      <c r="A166" s="19">
        <v>1</v>
      </c>
      <c r="B166" s="20" t="s">
        <v>11</v>
      </c>
      <c r="C166" s="21" t="s">
        <v>75</v>
      </c>
    </row>
    <row r="167" spans="1:3" ht="14.25" customHeight="1" x14ac:dyDescent="0.2">
      <c r="A167" s="19">
        <v>2</v>
      </c>
      <c r="B167" s="22" t="s">
        <v>13</v>
      </c>
      <c r="C167" s="21" t="s">
        <v>76</v>
      </c>
    </row>
    <row r="168" spans="1:3" ht="14.25" customHeight="1" x14ac:dyDescent="0.2">
      <c r="A168" s="19">
        <v>3</v>
      </c>
      <c r="B168" s="22" t="s">
        <v>15</v>
      </c>
      <c r="C168" s="23" t="s">
        <v>54</v>
      </c>
    </row>
    <row r="169" spans="1:3" ht="14.25" customHeight="1" x14ac:dyDescent="0.2">
      <c r="A169" s="19">
        <v>4</v>
      </c>
      <c r="B169" s="20" t="s">
        <v>17</v>
      </c>
      <c r="C169" s="21" t="s">
        <v>77</v>
      </c>
    </row>
    <row r="170" spans="1:3" ht="14.25" customHeight="1" x14ac:dyDescent="0.2">
      <c r="A170" s="19">
        <v>5</v>
      </c>
      <c r="B170" s="20" t="s">
        <v>19</v>
      </c>
      <c r="C170" s="21" t="s">
        <v>78</v>
      </c>
    </row>
    <row r="171" spans="1:3" ht="14.25" customHeight="1" x14ac:dyDescent="0.2">
      <c r="A171" s="19">
        <v>6</v>
      </c>
      <c r="B171" s="20" t="s">
        <v>21</v>
      </c>
      <c r="C171" s="24" t="s">
        <v>79</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80</v>
      </c>
    </row>
    <row r="175" spans="1:3" ht="14.25" customHeight="1" x14ac:dyDescent="0.2">
      <c r="A175" s="19">
        <v>10</v>
      </c>
      <c r="B175" s="20" t="s">
        <v>29</v>
      </c>
      <c r="C175" s="21" t="s">
        <v>81</v>
      </c>
    </row>
    <row r="176" spans="1:3" ht="14.25" customHeight="1" x14ac:dyDescent="0.2">
      <c r="A176" s="19">
        <v>11</v>
      </c>
      <c r="B176" s="20" t="s">
        <v>31</v>
      </c>
      <c r="C176" s="21" t="s">
        <v>82</v>
      </c>
    </row>
    <row r="177" spans="1:3" ht="14.25" customHeight="1" x14ac:dyDescent="0.2">
      <c r="A177" s="19">
        <v>12</v>
      </c>
      <c r="B177" s="20" t="s">
        <v>33</v>
      </c>
      <c r="C177" s="21" t="s">
        <v>34</v>
      </c>
    </row>
    <row r="178" spans="1:3" ht="14.25" customHeight="1" x14ac:dyDescent="0.2">
      <c r="A178" s="19">
        <v>13</v>
      </c>
      <c r="B178" s="20" t="s">
        <v>35</v>
      </c>
      <c r="C178" s="21" t="s">
        <v>78</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83</v>
      </c>
      <c r="B182" s="17" t="s">
        <v>9</v>
      </c>
      <c r="C182" s="18" t="s">
        <v>84</v>
      </c>
    </row>
    <row r="183" spans="1:3" ht="38.25" customHeight="1" x14ac:dyDescent="0.2">
      <c r="A183" s="19">
        <v>1</v>
      </c>
      <c r="B183" s="20" t="s">
        <v>11</v>
      </c>
      <c r="C183" s="21" t="s">
        <v>85</v>
      </c>
    </row>
    <row r="184" spans="1:3" ht="14.25" customHeight="1" x14ac:dyDescent="0.2">
      <c r="A184" s="19">
        <v>2</v>
      </c>
      <c r="B184" s="22" t="s">
        <v>13</v>
      </c>
      <c r="C184" s="21" t="s">
        <v>72</v>
      </c>
    </row>
    <row r="185" spans="1:3" ht="14.25" customHeight="1" x14ac:dyDescent="0.2">
      <c r="A185" s="19">
        <v>3</v>
      </c>
      <c r="B185" s="22" t="s">
        <v>15</v>
      </c>
      <c r="C185" s="23" t="s">
        <v>54</v>
      </c>
    </row>
    <row r="186" spans="1:3" ht="14.25" customHeight="1" x14ac:dyDescent="0.2">
      <c r="A186" s="19">
        <v>4</v>
      </c>
      <c r="B186" s="20" t="s">
        <v>17</v>
      </c>
      <c r="C186" s="21" t="s">
        <v>34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26</v>
      </c>
    </row>
    <row r="191" spans="1:3" ht="14.25" customHeight="1" x14ac:dyDescent="0.2">
      <c r="A191" s="19">
        <v>9</v>
      </c>
      <c r="B191" s="20" t="s">
        <v>27</v>
      </c>
      <c r="C191" s="21" t="s">
        <v>28</v>
      </c>
    </row>
    <row r="192" spans="1:3" ht="14.25" customHeight="1" x14ac:dyDescent="0.2">
      <c r="A192" s="19">
        <v>10</v>
      </c>
      <c r="B192" s="20" t="s">
        <v>29</v>
      </c>
      <c r="C192" s="21" t="s">
        <v>26</v>
      </c>
    </row>
    <row r="193" spans="1:4" ht="14.25" customHeight="1" x14ac:dyDescent="0.2">
      <c r="A193" s="19">
        <v>11</v>
      </c>
      <c r="B193" s="20" t="s">
        <v>31</v>
      </c>
      <c r="C193" s="21" t="s">
        <v>32</v>
      </c>
    </row>
    <row r="194" spans="1:4" ht="14.25" customHeight="1" x14ac:dyDescent="0.2">
      <c r="A194" s="19">
        <v>12</v>
      </c>
      <c r="B194" s="20" t="s">
        <v>33</v>
      </c>
      <c r="C194" s="21" t="s">
        <v>34</v>
      </c>
    </row>
    <row r="195" spans="1:4" ht="14.25" customHeight="1" x14ac:dyDescent="0.2">
      <c r="A195" s="19">
        <v>13</v>
      </c>
      <c r="B195" s="20" t="s">
        <v>35</v>
      </c>
      <c r="C195" s="21" t="s">
        <v>20</v>
      </c>
    </row>
    <row r="196" spans="1:4" ht="14.25" customHeight="1" x14ac:dyDescent="0.2">
      <c r="A196" s="19">
        <v>14</v>
      </c>
      <c r="B196" s="20" t="s">
        <v>36</v>
      </c>
      <c r="C196" s="24" t="s">
        <v>22</v>
      </c>
    </row>
    <row r="197" spans="1:4" ht="15" customHeight="1" thickBot="1" x14ac:dyDescent="0.25">
      <c r="A197" s="25">
        <v>15</v>
      </c>
      <c r="B197" s="26" t="s">
        <v>37</v>
      </c>
      <c r="C197" s="27" t="s">
        <v>24</v>
      </c>
    </row>
    <row r="198" spans="1:4" ht="15.75" x14ac:dyDescent="0.25">
      <c r="A198" s="28" t="s">
        <v>86</v>
      </c>
      <c r="B198" s="28"/>
      <c r="C198" s="28" t="s">
        <v>87</v>
      </c>
      <c r="D19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REPORTING&amp;RMILFORD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88</v>
      </c>
      <c r="B4" s="505"/>
      <c r="C4" s="505"/>
    </row>
    <row r="5" spans="1:3" ht="15.75" x14ac:dyDescent="0.25">
      <c r="A5" s="505" t="s">
        <v>225</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226</v>
      </c>
    </row>
    <row r="9" spans="1:3" ht="15.75" customHeight="1" x14ac:dyDescent="0.25">
      <c r="A9" s="308"/>
      <c r="B9" s="309"/>
      <c r="C9" s="310"/>
    </row>
    <row r="10" spans="1:3" ht="15.75" customHeight="1" thickBot="1" x14ac:dyDescent="0.25">
      <c r="A10" s="311" t="s">
        <v>160</v>
      </c>
      <c r="B10" s="312" t="s">
        <v>227</v>
      </c>
      <c r="C10" s="307"/>
    </row>
    <row r="11" spans="1:3" s="316" customFormat="1" ht="75" customHeight="1" x14ac:dyDescent="0.2">
      <c r="A11" s="313" t="s">
        <v>126</v>
      </c>
      <c r="B11" s="314" t="s">
        <v>228</v>
      </c>
      <c r="C11" s="315" t="s">
        <v>229</v>
      </c>
    </row>
    <row r="12" spans="1:3" s="316" customFormat="1" ht="30" x14ac:dyDescent="0.2">
      <c r="A12" s="317" t="s">
        <v>139</v>
      </c>
      <c r="B12" s="314" t="s">
        <v>230</v>
      </c>
      <c r="C12" s="318" t="s">
        <v>231</v>
      </c>
    </row>
    <row r="13" spans="1:3" s="316" customFormat="1" ht="30" x14ac:dyDescent="0.2">
      <c r="A13" s="319" t="s">
        <v>145</v>
      </c>
      <c r="B13" s="320" t="s">
        <v>232</v>
      </c>
      <c r="C13" s="321">
        <v>0.14760000000000001</v>
      </c>
    </row>
    <row r="14" spans="1:3" ht="13.5" customHeight="1" thickBot="1" x14ac:dyDescent="0.25">
      <c r="A14" s="322"/>
      <c r="B14" s="323"/>
      <c r="C14" s="324"/>
    </row>
    <row r="15" spans="1:3" s="316" customFormat="1" ht="16.5" customHeight="1" thickBot="1" x14ac:dyDescent="0.25">
      <c r="A15" s="325" t="s">
        <v>233</v>
      </c>
      <c r="B15" s="326" t="s">
        <v>234</v>
      </c>
      <c r="C15" s="327"/>
    </row>
    <row r="16" spans="1:3" s="316" customFormat="1" ht="15.75" x14ac:dyDescent="0.2">
      <c r="A16" s="328" t="s">
        <v>235</v>
      </c>
      <c r="B16" s="329" t="s">
        <v>236</v>
      </c>
      <c r="C16" s="330"/>
    </row>
    <row r="17" spans="1:3" s="316" customFormat="1" x14ac:dyDescent="0.2">
      <c r="A17" s="331">
        <v>1</v>
      </c>
      <c r="B17" s="314" t="s">
        <v>237</v>
      </c>
      <c r="C17" s="332" t="s">
        <v>238</v>
      </c>
    </row>
    <row r="18" spans="1:3" s="316" customFormat="1" x14ac:dyDescent="0.2">
      <c r="A18" s="331">
        <v>2</v>
      </c>
      <c r="B18" s="333" t="s">
        <v>239</v>
      </c>
      <c r="C18" s="332" t="s">
        <v>240</v>
      </c>
    </row>
    <row r="19" spans="1:3" s="316" customFormat="1" x14ac:dyDescent="0.2">
      <c r="A19" s="331">
        <v>3</v>
      </c>
      <c r="B19" s="333" t="s">
        <v>241</v>
      </c>
      <c r="C19" s="332" t="s">
        <v>242</v>
      </c>
    </row>
    <row r="20" spans="1:3" s="316" customFormat="1" ht="75" customHeight="1" x14ac:dyDescent="0.2">
      <c r="A20" s="331">
        <v>4</v>
      </c>
      <c r="B20" s="333" t="s">
        <v>243</v>
      </c>
      <c r="C20" s="332" t="s">
        <v>229</v>
      </c>
    </row>
    <row r="21" spans="1:3" s="316" customFormat="1" ht="75" customHeight="1" x14ac:dyDescent="0.2">
      <c r="A21" s="331">
        <v>5</v>
      </c>
      <c r="B21" s="333" t="s">
        <v>244</v>
      </c>
      <c r="C21" s="332" t="s">
        <v>245</v>
      </c>
    </row>
    <row r="22" spans="1:3" s="316" customFormat="1" ht="30" x14ac:dyDescent="0.2">
      <c r="A22" s="334">
        <v>6</v>
      </c>
      <c r="B22" s="333" t="s">
        <v>246</v>
      </c>
      <c r="C22" s="335">
        <v>0.24780000000000002</v>
      </c>
    </row>
    <row r="23" spans="1:3" s="339" customFormat="1" x14ac:dyDescent="0.2">
      <c r="A23" s="336"/>
      <c r="B23" s="337"/>
      <c r="C23" s="338"/>
    </row>
    <row r="24" spans="1:3" s="316" customFormat="1" ht="15.75" x14ac:dyDescent="0.2">
      <c r="A24" s="328" t="s">
        <v>247</v>
      </c>
      <c r="B24" s="329" t="s">
        <v>236</v>
      </c>
      <c r="C24" s="330"/>
    </row>
    <row r="25" spans="1:3" s="316" customFormat="1" x14ac:dyDescent="0.2">
      <c r="A25" s="331">
        <v>1</v>
      </c>
      <c r="B25" s="314" t="s">
        <v>237</v>
      </c>
      <c r="C25" s="332" t="s">
        <v>248</v>
      </c>
    </row>
    <row r="26" spans="1:3" s="316" customFormat="1" x14ac:dyDescent="0.2">
      <c r="A26" s="331">
        <v>2</v>
      </c>
      <c r="B26" s="333" t="s">
        <v>239</v>
      </c>
      <c r="C26" s="332" t="s">
        <v>249</v>
      </c>
    </row>
    <row r="27" spans="1:3" s="316" customFormat="1" x14ac:dyDescent="0.2">
      <c r="A27" s="331">
        <v>3</v>
      </c>
      <c r="B27" s="333" t="s">
        <v>241</v>
      </c>
      <c r="C27" s="332" t="s">
        <v>242</v>
      </c>
    </row>
    <row r="28" spans="1:3" s="316" customFormat="1" ht="75" customHeight="1" x14ac:dyDescent="0.2">
      <c r="A28" s="331">
        <v>4</v>
      </c>
      <c r="B28" s="333" t="s">
        <v>243</v>
      </c>
      <c r="C28" s="332" t="s">
        <v>229</v>
      </c>
    </row>
    <row r="29" spans="1:3" s="316" customFormat="1" ht="75" customHeight="1" x14ac:dyDescent="0.2">
      <c r="A29" s="331">
        <v>5</v>
      </c>
      <c r="B29" s="333" t="s">
        <v>244</v>
      </c>
      <c r="C29" s="332" t="s">
        <v>245</v>
      </c>
    </row>
    <row r="30" spans="1:3" s="316" customFormat="1" ht="30" x14ac:dyDescent="0.2">
      <c r="A30" s="334">
        <v>6</v>
      </c>
      <c r="B30" s="333" t="s">
        <v>246</v>
      </c>
      <c r="C30" s="335">
        <v>0.10490000000000001</v>
      </c>
    </row>
    <row r="31" spans="1:3" s="339" customFormat="1" x14ac:dyDescent="0.2">
      <c r="A31" s="336"/>
      <c r="B31" s="337"/>
      <c r="C31" s="338"/>
    </row>
    <row r="32" spans="1:3" s="316" customFormat="1" ht="15.75" x14ac:dyDescent="0.2">
      <c r="A32" s="328" t="s">
        <v>250</v>
      </c>
      <c r="B32" s="329" t="s">
        <v>236</v>
      </c>
      <c r="C32" s="330"/>
    </row>
    <row r="33" spans="1:3" s="316" customFormat="1" x14ac:dyDescent="0.2">
      <c r="A33" s="331">
        <v>1</v>
      </c>
      <c r="B33" s="314" t="s">
        <v>237</v>
      </c>
      <c r="C33" s="332" t="s">
        <v>251</v>
      </c>
    </row>
    <row r="34" spans="1:3" s="316" customFormat="1" x14ac:dyDescent="0.2">
      <c r="A34" s="331">
        <v>2</v>
      </c>
      <c r="B34" s="333" t="s">
        <v>239</v>
      </c>
      <c r="C34" s="332" t="s">
        <v>249</v>
      </c>
    </row>
    <row r="35" spans="1:3" s="316" customFormat="1" x14ac:dyDescent="0.2">
      <c r="A35" s="331">
        <v>3</v>
      </c>
      <c r="B35" s="333" t="s">
        <v>241</v>
      </c>
      <c r="C35" s="332" t="s">
        <v>242</v>
      </c>
    </row>
    <row r="36" spans="1:3" s="316" customFormat="1" ht="75" customHeight="1" x14ac:dyDescent="0.2">
      <c r="A36" s="331">
        <v>4</v>
      </c>
      <c r="B36" s="333" t="s">
        <v>243</v>
      </c>
      <c r="C36" s="332" t="s">
        <v>229</v>
      </c>
    </row>
    <row r="37" spans="1:3" s="316" customFormat="1" ht="75" customHeight="1" x14ac:dyDescent="0.2">
      <c r="A37" s="331">
        <v>5</v>
      </c>
      <c r="B37" s="333" t="s">
        <v>244</v>
      </c>
      <c r="C37" s="332" t="s">
        <v>245</v>
      </c>
    </row>
    <row r="38" spans="1:3" s="316" customFormat="1" ht="30" x14ac:dyDescent="0.2">
      <c r="A38" s="334">
        <v>6</v>
      </c>
      <c r="B38" s="333" t="s">
        <v>246</v>
      </c>
      <c r="C38" s="335">
        <v>1.8600000000000002E-2</v>
      </c>
    </row>
    <row r="39" spans="1:3" ht="15.75" customHeight="1" thickBot="1" x14ac:dyDescent="0.25">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REPORTING&amp;R&amp;10MILFORD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3" customWidth="1"/>
    <col min="2" max="2" width="52.7109375" style="343" bestFit="1" customWidth="1"/>
    <col min="3" max="3" width="25.855468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0</v>
      </c>
      <c r="B4" s="505"/>
      <c r="C4" s="505"/>
      <c r="D4" s="505"/>
      <c r="E4" s="505"/>
      <c r="F4" s="505"/>
    </row>
    <row r="5" spans="1:8" ht="15.75" customHeight="1" x14ac:dyDescent="0.25">
      <c r="A5" s="505" t="s">
        <v>252</v>
      </c>
      <c r="B5" s="505"/>
      <c r="C5" s="505"/>
      <c r="D5" s="505"/>
      <c r="E5" s="505"/>
      <c r="F5" s="505"/>
    </row>
    <row r="6" spans="1:8" ht="15.75" customHeight="1" x14ac:dyDescent="0.25">
      <c r="A6" s="505" t="s">
        <v>88</v>
      </c>
      <c r="B6" s="505"/>
      <c r="C6" s="505"/>
      <c r="D6" s="505"/>
      <c r="E6" s="505"/>
      <c r="F6" s="505"/>
    </row>
    <row r="7" spans="1:8" ht="15.75" customHeight="1" x14ac:dyDescent="0.25">
      <c r="A7" s="505" t="s">
        <v>253</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254</v>
      </c>
      <c r="C9" s="346" t="s">
        <v>255</v>
      </c>
      <c r="D9" s="347" t="s">
        <v>256</v>
      </c>
      <c r="E9" s="347" t="s">
        <v>257</v>
      </c>
      <c r="F9" s="348" t="s">
        <v>258</v>
      </c>
      <c r="G9" s="349"/>
      <c r="H9" s="349"/>
    </row>
    <row r="10" spans="1:8" ht="15.75" customHeight="1" x14ac:dyDescent="0.25">
      <c r="A10" s="350"/>
      <c r="B10" s="351"/>
      <c r="C10" s="351"/>
      <c r="D10" s="352"/>
      <c r="E10" s="352"/>
      <c r="F10" s="353"/>
      <c r="G10" s="349"/>
      <c r="H10" s="349"/>
    </row>
    <row r="11" spans="1:8" ht="15.75" customHeight="1" x14ac:dyDescent="0.25">
      <c r="A11" s="354" t="s">
        <v>259</v>
      </c>
      <c r="B11" s="355" t="s">
        <v>260</v>
      </c>
      <c r="C11" s="355" t="s">
        <v>261</v>
      </c>
      <c r="D11" s="356">
        <v>454437</v>
      </c>
      <c r="E11" s="356">
        <v>360819</v>
      </c>
      <c r="F11" s="357">
        <f>D11+E11</f>
        <v>815256</v>
      </c>
      <c r="G11" s="358"/>
      <c r="H11" s="359"/>
    </row>
    <row r="12" spans="1:8" ht="15.75" customHeight="1" x14ac:dyDescent="0.25">
      <c r="A12" s="507"/>
      <c r="B12" s="508"/>
      <c r="C12" s="508"/>
      <c r="D12" s="508"/>
      <c r="E12" s="508"/>
      <c r="F12" s="509"/>
      <c r="G12" s="358"/>
      <c r="H12" s="359"/>
    </row>
    <row r="13" spans="1:8" ht="15.75" customHeight="1" x14ac:dyDescent="0.25">
      <c r="A13" s="354" t="s">
        <v>262</v>
      </c>
      <c r="B13" s="355" t="s">
        <v>28</v>
      </c>
      <c r="C13" s="355" t="s">
        <v>26</v>
      </c>
      <c r="D13" s="356">
        <v>498807</v>
      </c>
      <c r="E13" s="356">
        <v>306334</v>
      </c>
      <c r="F13" s="357">
        <f>D13+E13</f>
        <v>805141</v>
      </c>
      <c r="G13" s="358"/>
      <c r="H13" s="359"/>
    </row>
    <row r="14" spans="1:8" ht="15.75" customHeight="1" x14ac:dyDescent="0.25">
      <c r="A14" s="507"/>
      <c r="B14" s="508"/>
      <c r="C14" s="508"/>
      <c r="D14" s="508"/>
      <c r="E14" s="508"/>
      <c r="F14" s="509"/>
      <c r="G14" s="358"/>
      <c r="H14" s="359"/>
    </row>
    <row r="15" spans="1:8" ht="15.75" customHeight="1" x14ac:dyDescent="0.25">
      <c r="A15" s="354" t="s">
        <v>263</v>
      </c>
      <c r="B15" s="355" t="s">
        <v>264</v>
      </c>
      <c r="C15" s="355" t="s">
        <v>265</v>
      </c>
      <c r="D15" s="356">
        <v>325339</v>
      </c>
      <c r="E15" s="356">
        <v>46216</v>
      </c>
      <c r="F15" s="357">
        <f>D15+E15</f>
        <v>371555</v>
      </c>
      <c r="G15" s="358"/>
      <c r="H15" s="359"/>
    </row>
    <row r="16" spans="1:8" ht="15.75" customHeight="1" x14ac:dyDescent="0.25">
      <c r="A16" s="507"/>
      <c r="B16" s="508"/>
      <c r="C16" s="508"/>
      <c r="D16" s="508"/>
      <c r="E16" s="508"/>
      <c r="F16" s="509"/>
      <c r="G16" s="358"/>
      <c r="H16" s="359"/>
    </row>
    <row r="17" spans="1:8" ht="15.75" customHeight="1" x14ac:dyDescent="0.25">
      <c r="A17" s="354" t="s">
        <v>266</v>
      </c>
      <c r="B17" s="355" t="s">
        <v>267</v>
      </c>
      <c r="C17" s="355" t="s">
        <v>268</v>
      </c>
      <c r="D17" s="356">
        <v>330251</v>
      </c>
      <c r="E17" s="356">
        <v>39868</v>
      </c>
      <c r="F17" s="357">
        <f>D17+E17</f>
        <v>370119</v>
      </c>
      <c r="G17" s="358"/>
      <c r="H17" s="359"/>
    </row>
    <row r="18" spans="1:8" ht="15.75" customHeight="1" x14ac:dyDescent="0.25">
      <c r="A18" s="507"/>
      <c r="B18" s="508"/>
      <c r="C18" s="508"/>
      <c r="D18" s="508"/>
      <c r="E18" s="508"/>
      <c r="F18" s="509"/>
      <c r="G18" s="358"/>
      <c r="H18" s="359"/>
    </row>
    <row r="19" spans="1:8" ht="15.75" customHeight="1" x14ac:dyDescent="0.25">
      <c r="A19" s="354" t="s">
        <v>269</v>
      </c>
      <c r="B19" s="355" t="s">
        <v>267</v>
      </c>
      <c r="C19" s="355" t="s">
        <v>270</v>
      </c>
      <c r="D19" s="356">
        <v>254920</v>
      </c>
      <c r="E19" s="356">
        <v>44993</v>
      </c>
      <c r="F19" s="357">
        <f>D19+E19</f>
        <v>299913</v>
      </c>
      <c r="G19" s="358"/>
      <c r="H19" s="359"/>
    </row>
    <row r="20" spans="1:8" ht="15.75" customHeight="1" x14ac:dyDescent="0.25">
      <c r="A20" s="507"/>
      <c r="B20" s="508"/>
      <c r="C20" s="508"/>
      <c r="D20" s="508"/>
      <c r="E20" s="508"/>
      <c r="F20" s="509"/>
      <c r="G20" s="358"/>
      <c r="H20" s="359"/>
    </row>
    <row r="21" spans="1:8" ht="15.75" customHeight="1" x14ac:dyDescent="0.25">
      <c r="A21" s="354" t="s">
        <v>271</v>
      </c>
      <c r="B21" s="355" t="s">
        <v>267</v>
      </c>
      <c r="C21" s="355" t="s">
        <v>272</v>
      </c>
      <c r="D21" s="356">
        <v>249954</v>
      </c>
      <c r="E21" s="356">
        <v>44822</v>
      </c>
      <c r="F21" s="357">
        <f>D21+E21</f>
        <v>294776</v>
      </c>
      <c r="G21" s="358"/>
      <c r="H21" s="359"/>
    </row>
    <row r="22" spans="1:8" ht="15.75" customHeight="1" x14ac:dyDescent="0.25">
      <c r="A22" s="507"/>
      <c r="B22" s="508"/>
      <c r="C22" s="508"/>
      <c r="D22" s="508"/>
      <c r="E22" s="508"/>
      <c r="F22" s="509"/>
      <c r="G22" s="358"/>
      <c r="H22" s="359"/>
    </row>
    <row r="23" spans="1:8" ht="15.75" customHeight="1" x14ac:dyDescent="0.25">
      <c r="A23" s="354" t="s">
        <v>273</v>
      </c>
      <c r="B23" s="355" t="s">
        <v>267</v>
      </c>
      <c r="C23" s="355" t="s">
        <v>274</v>
      </c>
      <c r="D23" s="356">
        <v>234449</v>
      </c>
      <c r="E23" s="356">
        <v>29704</v>
      </c>
      <c r="F23" s="357">
        <f>D23+E23</f>
        <v>264153</v>
      </c>
      <c r="G23" s="358"/>
      <c r="H23" s="359"/>
    </row>
    <row r="24" spans="1:8" ht="15.75" customHeight="1" x14ac:dyDescent="0.25">
      <c r="A24" s="507"/>
      <c r="B24" s="508"/>
      <c r="C24" s="508"/>
      <c r="D24" s="508"/>
      <c r="E24" s="508"/>
      <c r="F24" s="509"/>
      <c r="G24" s="358"/>
      <c r="H24" s="359"/>
    </row>
    <row r="25" spans="1:8" ht="15.75" customHeight="1" x14ac:dyDescent="0.25">
      <c r="A25" s="354" t="s">
        <v>275</v>
      </c>
      <c r="B25" s="355" t="s">
        <v>276</v>
      </c>
      <c r="C25" s="355" t="s">
        <v>277</v>
      </c>
      <c r="D25" s="356">
        <v>157528</v>
      </c>
      <c r="E25" s="356">
        <v>62630</v>
      </c>
      <c r="F25" s="357">
        <f>D25+E25</f>
        <v>220158</v>
      </c>
      <c r="G25" s="358"/>
      <c r="H25" s="359"/>
    </row>
    <row r="26" spans="1:8" ht="15.75" customHeight="1" x14ac:dyDescent="0.25">
      <c r="A26" s="507"/>
      <c r="B26" s="508"/>
      <c r="C26" s="508"/>
      <c r="D26" s="508"/>
      <c r="E26" s="508"/>
      <c r="F26" s="509"/>
      <c r="G26" s="358"/>
      <c r="H26" s="359"/>
    </row>
    <row r="27" spans="1:8" ht="15.75" customHeight="1" x14ac:dyDescent="0.25">
      <c r="A27" s="354" t="s">
        <v>278</v>
      </c>
      <c r="B27" s="355" t="s">
        <v>279</v>
      </c>
      <c r="C27" s="355" t="s">
        <v>280</v>
      </c>
      <c r="D27" s="356">
        <v>173876</v>
      </c>
      <c r="E27" s="356">
        <v>41442</v>
      </c>
      <c r="F27" s="357">
        <f>D27+E27</f>
        <v>215318</v>
      </c>
      <c r="G27" s="358"/>
      <c r="H27" s="359"/>
    </row>
    <row r="28" spans="1:8" ht="15.75" customHeight="1" x14ac:dyDescent="0.25">
      <c r="A28" s="507"/>
      <c r="B28" s="508"/>
      <c r="C28" s="508"/>
      <c r="D28" s="508"/>
      <c r="E28" s="508"/>
      <c r="F28" s="509"/>
      <c r="G28" s="358"/>
      <c r="H28" s="359"/>
    </row>
    <row r="29" spans="1:8" ht="15.75" customHeight="1" x14ac:dyDescent="0.25">
      <c r="A29" s="354" t="s">
        <v>281</v>
      </c>
      <c r="B29" s="355" t="s">
        <v>282</v>
      </c>
      <c r="C29" s="355" t="s">
        <v>283</v>
      </c>
      <c r="D29" s="356">
        <v>173225</v>
      </c>
      <c r="E29" s="356">
        <v>41420</v>
      </c>
      <c r="F29" s="357">
        <f>D29+E29</f>
        <v>214645</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167</v>
      </c>
      <c r="D31" s="362">
        <f>SUM(D11+D13+D15+D17+D19+D21+D23+D25+D27+D29)</f>
        <v>2852786</v>
      </c>
      <c r="E31" s="362">
        <f>SUM(E11+E13+E15+E17+E19+E21+E23+E25+E27+E29)</f>
        <v>1018248</v>
      </c>
      <c r="F31" s="363">
        <f>D31+E31</f>
        <v>3871034</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6" fitToHeight="0" orientation="landscape" horizontalDpi="1200" verticalDpi="1200" r:id="rId1"/>
  <headerFooter>
    <oddHeader>_x000D_
                &amp;L&amp;10OFFICE OF HEALTH CARE ACCESS&amp;C&amp;10ANNUAL REPORTING&amp;R&amp;10MILFORD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
    </sheetView>
  </sheetViews>
  <sheetFormatPr defaultRowHeight="15" x14ac:dyDescent="0.2"/>
  <cols>
    <col min="1" max="1" width="11.42578125" style="343" customWidth="1"/>
    <col min="2" max="2" width="52.7109375" style="343" bestFit="1" customWidth="1"/>
    <col min="3" max="3" width="45.71093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284</v>
      </c>
      <c r="B4" s="505"/>
      <c r="C4" s="505"/>
      <c r="D4" s="505"/>
      <c r="E4" s="505"/>
      <c r="F4" s="505"/>
    </row>
    <row r="5" spans="1:8" ht="15.75" customHeight="1" x14ac:dyDescent="0.25">
      <c r="A5" s="505" t="s">
        <v>252</v>
      </c>
      <c r="B5" s="505"/>
      <c r="C5" s="505"/>
      <c r="D5" s="505"/>
      <c r="E5" s="505"/>
      <c r="F5" s="505"/>
    </row>
    <row r="6" spans="1:8" ht="15.75" customHeight="1" x14ac:dyDescent="0.25">
      <c r="A6" s="505" t="s">
        <v>88</v>
      </c>
      <c r="B6" s="505"/>
      <c r="C6" s="505"/>
      <c r="D6" s="505"/>
      <c r="E6" s="505"/>
      <c r="F6" s="505"/>
    </row>
    <row r="7" spans="1:8" ht="15.75" customHeight="1" x14ac:dyDescent="0.25">
      <c r="A7" s="505" t="s">
        <v>285</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254</v>
      </c>
      <c r="C9" s="346" t="s">
        <v>286</v>
      </c>
      <c r="D9" s="347" t="s">
        <v>256</v>
      </c>
      <c r="E9" s="347" t="s">
        <v>257</v>
      </c>
      <c r="F9" s="348" t="s">
        <v>258</v>
      </c>
      <c r="G9" s="349"/>
      <c r="H9" s="349"/>
    </row>
    <row r="10" spans="1:8" ht="15.75" customHeight="1" x14ac:dyDescent="0.25">
      <c r="A10" s="350"/>
      <c r="B10" s="351"/>
      <c r="C10" s="351"/>
      <c r="D10" s="352"/>
      <c r="E10" s="352"/>
      <c r="F10" s="353"/>
      <c r="G10" s="349"/>
      <c r="H10" s="349"/>
    </row>
    <row r="11" spans="1:8" ht="15.75" customHeight="1" x14ac:dyDescent="0.25">
      <c r="A11" s="354" t="s">
        <v>259</v>
      </c>
      <c r="B11" s="355" t="s">
        <v>260</v>
      </c>
      <c r="C11" s="355" t="s">
        <v>287</v>
      </c>
      <c r="D11" s="356">
        <v>562178</v>
      </c>
      <c r="E11" s="356">
        <v>446364</v>
      </c>
      <c r="F11" s="357">
        <f>D11+E11</f>
        <v>1008542</v>
      </c>
      <c r="G11" s="358"/>
      <c r="H11" s="359"/>
    </row>
    <row r="12" spans="1:8" ht="15.75" customHeight="1" x14ac:dyDescent="0.25">
      <c r="A12" s="507"/>
      <c r="B12" s="508"/>
      <c r="C12" s="508"/>
      <c r="D12" s="508"/>
      <c r="E12" s="508"/>
      <c r="F12" s="509"/>
      <c r="G12" s="358"/>
      <c r="H12" s="359"/>
    </row>
    <row r="13" spans="1:8" ht="15.75" customHeight="1" x14ac:dyDescent="0.25">
      <c r="A13" s="354" t="s">
        <v>262</v>
      </c>
      <c r="B13" s="355" t="s">
        <v>28</v>
      </c>
      <c r="C13" s="355" t="s">
        <v>288</v>
      </c>
      <c r="D13" s="356">
        <v>609001</v>
      </c>
      <c r="E13" s="356">
        <v>374008</v>
      </c>
      <c r="F13" s="357">
        <f>D13+E13</f>
        <v>983009</v>
      </c>
      <c r="G13" s="358"/>
      <c r="H13" s="359"/>
    </row>
    <row r="14" spans="1:8" ht="15.75" customHeight="1" x14ac:dyDescent="0.25">
      <c r="A14" s="507"/>
      <c r="B14" s="508"/>
      <c r="C14" s="508"/>
      <c r="D14" s="508"/>
      <c r="E14" s="508"/>
      <c r="F14" s="509"/>
      <c r="G14" s="358"/>
      <c r="H14" s="359"/>
    </row>
    <row r="15" spans="1:8" ht="15.75" customHeight="1" x14ac:dyDescent="0.25">
      <c r="A15" s="354" t="s">
        <v>263</v>
      </c>
      <c r="B15" s="355" t="s">
        <v>264</v>
      </c>
      <c r="C15" s="355" t="s">
        <v>289</v>
      </c>
      <c r="D15" s="356">
        <v>325339</v>
      </c>
      <c r="E15" s="356">
        <v>46216</v>
      </c>
      <c r="F15" s="357">
        <f>D15+E15</f>
        <v>371555</v>
      </c>
      <c r="G15" s="358"/>
      <c r="H15" s="359"/>
    </row>
    <row r="16" spans="1:8" ht="15.75" customHeight="1" x14ac:dyDescent="0.25">
      <c r="A16" s="507"/>
      <c r="B16" s="508"/>
      <c r="C16" s="508"/>
      <c r="D16" s="508"/>
      <c r="E16" s="508"/>
      <c r="F16" s="509"/>
      <c r="G16" s="358"/>
      <c r="H16" s="359"/>
    </row>
    <row r="17" spans="1:8" ht="15.75" customHeight="1" x14ac:dyDescent="0.25">
      <c r="A17" s="354" t="s">
        <v>266</v>
      </c>
      <c r="B17" s="355" t="s">
        <v>290</v>
      </c>
      <c r="C17" s="355" t="s">
        <v>291</v>
      </c>
      <c r="D17" s="356">
        <v>330251</v>
      </c>
      <c r="E17" s="356">
        <v>39868</v>
      </c>
      <c r="F17" s="357">
        <f>D17+E17</f>
        <v>370119</v>
      </c>
      <c r="G17" s="358"/>
      <c r="H17" s="359"/>
    </row>
    <row r="18" spans="1:8" ht="15.75" customHeight="1" x14ac:dyDescent="0.25">
      <c r="A18" s="507"/>
      <c r="B18" s="508"/>
      <c r="C18" s="508"/>
      <c r="D18" s="508"/>
      <c r="E18" s="508"/>
      <c r="F18" s="509"/>
      <c r="G18" s="358"/>
      <c r="H18" s="359"/>
    </row>
    <row r="19" spans="1:8" ht="15.75" customHeight="1" x14ac:dyDescent="0.25">
      <c r="A19" s="354" t="s">
        <v>269</v>
      </c>
      <c r="B19" s="355" t="s">
        <v>267</v>
      </c>
      <c r="C19" s="355" t="s">
        <v>292</v>
      </c>
      <c r="D19" s="356">
        <v>254920</v>
      </c>
      <c r="E19" s="356">
        <v>44993</v>
      </c>
      <c r="F19" s="357">
        <f>D19+E19</f>
        <v>299913</v>
      </c>
      <c r="G19" s="358"/>
      <c r="H19" s="359"/>
    </row>
    <row r="20" spans="1:8" ht="15.75" customHeight="1" x14ac:dyDescent="0.25">
      <c r="A20" s="507"/>
      <c r="B20" s="508"/>
      <c r="C20" s="508"/>
      <c r="D20" s="508"/>
      <c r="E20" s="508"/>
      <c r="F20" s="509"/>
      <c r="G20" s="358"/>
      <c r="H20" s="359"/>
    </row>
    <row r="21" spans="1:8" ht="15.75" customHeight="1" x14ac:dyDescent="0.25">
      <c r="A21" s="354" t="s">
        <v>271</v>
      </c>
      <c r="B21" s="355" t="s">
        <v>267</v>
      </c>
      <c r="C21" s="355" t="s">
        <v>293</v>
      </c>
      <c r="D21" s="356">
        <v>249954</v>
      </c>
      <c r="E21" s="356">
        <v>44822</v>
      </c>
      <c r="F21" s="357">
        <f>D21+E21</f>
        <v>294776</v>
      </c>
      <c r="G21" s="358"/>
      <c r="H21" s="359"/>
    </row>
    <row r="22" spans="1:8" ht="15.75" customHeight="1" x14ac:dyDescent="0.25">
      <c r="A22" s="507"/>
      <c r="B22" s="508"/>
      <c r="C22" s="508"/>
      <c r="D22" s="508"/>
      <c r="E22" s="508"/>
      <c r="F22" s="509"/>
      <c r="G22" s="358"/>
      <c r="H22" s="359"/>
    </row>
    <row r="23" spans="1:8" ht="15.75" customHeight="1" x14ac:dyDescent="0.25">
      <c r="A23" s="354" t="s">
        <v>273</v>
      </c>
      <c r="B23" s="355" t="s">
        <v>276</v>
      </c>
      <c r="C23" s="355" t="s">
        <v>294</v>
      </c>
      <c r="D23" s="356">
        <v>199898</v>
      </c>
      <c r="E23" s="356">
        <v>79475</v>
      </c>
      <c r="F23" s="357">
        <f>D23+E23</f>
        <v>279373</v>
      </c>
      <c r="G23" s="358"/>
      <c r="H23" s="359"/>
    </row>
    <row r="24" spans="1:8" ht="15.75" customHeight="1" x14ac:dyDescent="0.25">
      <c r="A24" s="507"/>
      <c r="B24" s="508"/>
      <c r="C24" s="508"/>
      <c r="D24" s="508"/>
      <c r="E24" s="508"/>
      <c r="F24" s="509"/>
      <c r="G24" s="358"/>
      <c r="H24" s="359"/>
    </row>
    <row r="25" spans="1:8" ht="15.75" customHeight="1" x14ac:dyDescent="0.25">
      <c r="A25" s="354" t="s">
        <v>275</v>
      </c>
      <c r="B25" s="355" t="s">
        <v>267</v>
      </c>
      <c r="C25" s="355" t="s">
        <v>295</v>
      </c>
      <c r="D25" s="356">
        <v>234449</v>
      </c>
      <c r="E25" s="356">
        <v>29704</v>
      </c>
      <c r="F25" s="357">
        <f>D25+E25</f>
        <v>264153</v>
      </c>
      <c r="G25" s="358"/>
      <c r="H25" s="359"/>
    </row>
    <row r="26" spans="1:8" ht="15.75" customHeight="1" x14ac:dyDescent="0.25">
      <c r="A26" s="507"/>
      <c r="B26" s="508"/>
      <c r="C26" s="508"/>
      <c r="D26" s="508"/>
      <c r="E26" s="508"/>
      <c r="F26" s="509"/>
      <c r="G26" s="358"/>
      <c r="H26" s="359"/>
    </row>
    <row r="27" spans="1:8" ht="15.75" customHeight="1" x14ac:dyDescent="0.25">
      <c r="A27" s="354" t="s">
        <v>278</v>
      </c>
      <c r="B27" s="355" t="s">
        <v>279</v>
      </c>
      <c r="C27" s="355" t="s">
        <v>296</v>
      </c>
      <c r="D27" s="356">
        <v>173876</v>
      </c>
      <c r="E27" s="356">
        <v>41442</v>
      </c>
      <c r="F27" s="357">
        <f>D27+E27</f>
        <v>215318</v>
      </c>
      <c r="G27" s="358"/>
      <c r="H27" s="359"/>
    </row>
    <row r="28" spans="1:8" ht="15.75" customHeight="1" x14ac:dyDescent="0.25">
      <c r="A28" s="507"/>
      <c r="B28" s="508"/>
      <c r="C28" s="508"/>
      <c r="D28" s="508"/>
      <c r="E28" s="508"/>
      <c r="F28" s="509"/>
      <c r="G28" s="358"/>
      <c r="H28" s="359"/>
    </row>
    <row r="29" spans="1:8" ht="15.75" customHeight="1" x14ac:dyDescent="0.25">
      <c r="A29" s="354" t="s">
        <v>281</v>
      </c>
      <c r="B29" s="355" t="s">
        <v>282</v>
      </c>
      <c r="C29" s="355" t="s">
        <v>297</v>
      </c>
      <c r="D29" s="356">
        <v>173225</v>
      </c>
      <c r="E29" s="356">
        <v>41420</v>
      </c>
      <c r="F29" s="357">
        <f>D29+E29</f>
        <v>214645</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167</v>
      </c>
      <c r="D31" s="362">
        <f>SUM(D11+D13+D15+D17+D19+D21+D23+D25+D27+D29)</f>
        <v>3113091</v>
      </c>
      <c r="E31" s="362">
        <f>SUM(E11+E13+E15+E17+E19+E21+E23+E25+E27+E29)</f>
        <v>1188312</v>
      </c>
      <c r="F31" s="363">
        <f>D31+E31</f>
        <v>4301403</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77" fitToHeight="0" orientation="landscape" horizontalDpi="1200" verticalDpi="1200" r:id="rId1"/>
  <headerFooter>
    <oddHeader>_x000D_
                &amp;L&amp;10OFFICE OF HEALTH CARE ACCESS&amp;C&amp;10ANNUAL REPORTING&amp;R&amp;10MILFORD HEALTH &amp;AMP; MEDICAL,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252</v>
      </c>
      <c r="B3" s="511"/>
      <c r="C3" s="511"/>
      <c r="D3" s="511"/>
      <c r="E3" s="511"/>
    </row>
    <row r="4" spans="1:5" ht="15" customHeight="1" x14ac:dyDescent="0.25">
      <c r="A4" s="511" t="s">
        <v>88</v>
      </c>
      <c r="B4" s="511"/>
      <c r="C4" s="511"/>
      <c r="D4" s="511"/>
      <c r="E4" s="511"/>
    </row>
    <row r="5" spans="1:5" ht="15" customHeight="1" x14ac:dyDescent="0.25">
      <c r="A5" s="512" t="s">
        <v>298</v>
      </c>
      <c r="B5" s="512"/>
      <c r="C5" s="512"/>
      <c r="D5" s="512"/>
      <c r="E5" s="512"/>
    </row>
    <row r="6" spans="1:5" ht="25.5" customHeight="1" x14ac:dyDescent="0.25">
      <c r="A6" s="512" t="s">
        <v>299</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300</v>
      </c>
      <c r="D9" s="372" t="s">
        <v>301</v>
      </c>
      <c r="E9" s="373" t="s">
        <v>258</v>
      </c>
    </row>
    <row r="10" spans="1:5" s="374" customFormat="1" ht="15.75" x14ac:dyDescent="0.25">
      <c r="A10" s="375"/>
      <c r="B10" s="376"/>
      <c r="C10" s="377"/>
      <c r="D10" s="377"/>
      <c r="E10" s="378"/>
    </row>
    <row r="11" spans="1:5" s="374" customFormat="1" ht="15.75" x14ac:dyDescent="0.25">
      <c r="A11" s="379" t="s">
        <v>99</v>
      </c>
      <c r="B11" s="380" t="s">
        <v>10</v>
      </c>
      <c r="C11" s="381"/>
      <c r="D11" s="381"/>
      <c r="E11" s="382"/>
    </row>
    <row r="12" spans="1:5" ht="14.25" customHeight="1" x14ac:dyDescent="0.2">
      <c r="A12" s="383">
        <v>1</v>
      </c>
      <c r="B12" s="384" t="s">
        <v>302</v>
      </c>
      <c r="C12" s="385">
        <v>55820</v>
      </c>
      <c r="D12" s="385">
        <v>32705</v>
      </c>
      <c r="E12" s="385">
        <f>D12+ C12</f>
        <v>88525</v>
      </c>
    </row>
    <row r="13" spans="1:5" ht="14.25" customHeight="1" x14ac:dyDescent="0.2">
      <c r="A13" s="383">
        <v>2</v>
      </c>
      <c r="B13" s="384" t="s">
        <v>303</v>
      </c>
      <c r="C13" s="385">
        <v>0</v>
      </c>
      <c r="D13" s="385">
        <v>0</v>
      </c>
      <c r="E13" s="385">
        <f>D13+ C13</f>
        <v>0</v>
      </c>
    </row>
    <row r="14" spans="1:5" ht="15.75" x14ac:dyDescent="0.25">
      <c r="A14" s="375"/>
      <c r="B14" s="376"/>
      <c r="C14" s="377"/>
      <c r="D14" s="377"/>
      <c r="E14" s="386"/>
    </row>
    <row r="15" spans="1:5" s="374" customFormat="1" ht="15.75" x14ac:dyDescent="0.25">
      <c r="A15" s="379" t="s">
        <v>106</v>
      </c>
      <c r="B15" s="380" t="s">
        <v>39</v>
      </c>
      <c r="C15" s="381"/>
      <c r="D15" s="381"/>
      <c r="E15" s="382"/>
    </row>
    <row r="16" spans="1:5" ht="14.25" customHeight="1" x14ac:dyDescent="0.2">
      <c r="A16" s="383">
        <v>1</v>
      </c>
      <c r="B16" s="384" t="s">
        <v>302</v>
      </c>
      <c r="C16" s="385">
        <v>44313</v>
      </c>
      <c r="D16" s="385">
        <v>23435</v>
      </c>
      <c r="E16" s="385">
        <f>D16+ C16</f>
        <v>67748</v>
      </c>
    </row>
    <row r="17" spans="1:5" ht="14.25" customHeight="1" x14ac:dyDescent="0.2">
      <c r="A17" s="383">
        <v>2</v>
      </c>
      <c r="B17" s="384" t="s">
        <v>303</v>
      </c>
      <c r="C17" s="385">
        <v>0</v>
      </c>
      <c r="D17" s="385">
        <v>0</v>
      </c>
      <c r="E17" s="385">
        <f>D17+ C17</f>
        <v>0</v>
      </c>
    </row>
    <row r="18" spans="1:5" ht="15.75" x14ac:dyDescent="0.25">
      <c r="A18" s="375"/>
      <c r="B18" s="376"/>
      <c r="C18" s="377"/>
      <c r="D18" s="377"/>
      <c r="E18" s="386"/>
    </row>
    <row r="19" spans="1:5" s="374" customFormat="1" ht="15.75" x14ac:dyDescent="0.25">
      <c r="A19" s="379" t="s">
        <v>107</v>
      </c>
      <c r="B19" s="380" t="s">
        <v>44</v>
      </c>
      <c r="C19" s="381"/>
      <c r="D19" s="381"/>
      <c r="E19" s="382"/>
    </row>
    <row r="20" spans="1:5" ht="14.25" customHeight="1" x14ac:dyDescent="0.2">
      <c r="A20" s="383">
        <v>1</v>
      </c>
      <c r="B20" s="384" t="s">
        <v>302</v>
      </c>
      <c r="C20" s="385">
        <v>2306</v>
      </c>
      <c r="D20" s="385">
        <v>721</v>
      </c>
      <c r="E20" s="385">
        <f>D20+ C20</f>
        <v>3027</v>
      </c>
    </row>
    <row r="21" spans="1:5" ht="14.25" customHeight="1" x14ac:dyDescent="0.2">
      <c r="A21" s="383">
        <v>2</v>
      </c>
      <c r="B21" s="384" t="s">
        <v>303</v>
      </c>
      <c r="C21" s="385">
        <v>0</v>
      </c>
      <c r="D21" s="385">
        <v>0</v>
      </c>
      <c r="E21" s="385">
        <f>D21+ C21</f>
        <v>0</v>
      </c>
    </row>
    <row r="22" spans="1:5" ht="15.75" x14ac:dyDescent="0.25">
      <c r="A22" s="375"/>
      <c r="B22" s="376"/>
      <c r="C22" s="377"/>
      <c r="D22" s="377"/>
      <c r="E22" s="386"/>
    </row>
    <row r="23" spans="1:5" s="374" customFormat="1" ht="15.75" x14ac:dyDescent="0.25">
      <c r="A23" s="379" t="s">
        <v>108</v>
      </c>
      <c r="B23" s="380" t="s">
        <v>48</v>
      </c>
      <c r="C23" s="381"/>
      <c r="D23" s="381"/>
      <c r="E23" s="382"/>
    </row>
    <row r="24" spans="1:5" ht="14.25" customHeight="1" x14ac:dyDescent="0.2">
      <c r="A24" s="383">
        <v>1</v>
      </c>
      <c r="B24" s="384" t="s">
        <v>302</v>
      </c>
      <c r="C24" s="385">
        <v>26978</v>
      </c>
      <c r="D24" s="385">
        <v>8972</v>
      </c>
      <c r="E24" s="385">
        <f>D24+ C24</f>
        <v>35950</v>
      </c>
    </row>
    <row r="25" spans="1:5" ht="14.25" customHeight="1" x14ac:dyDescent="0.2">
      <c r="A25" s="383">
        <v>2</v>
      </c>
      <c r="B25" s="384" t="s">
        <v>303</v>
      </c>
      <c r="C25" s="385">
        <v>0</v>
      </c>
      <c r="D25" s="385">
        <v>0</v>
      </c>
      <c r="E25" s="385">
        <f>D25+ C25</f>
        <v>0</v>
      </c>
    </row>
    <row r="26" spans="1:5" ht="15.75" x14ac:dyDescent="0.25">
      <c r="A26" s="375"/>
      <c r="B26" s="376"/>
      <c r="C26" s="377"/>
      <c r="D26" s="377"/>
      <c r="E26" s="386"/>
    </row>
    <row r="27" spans="1:5" s="374" customFormat="1" ht="15.75" x14ac:dyDescent="0.25">
      <c r="A27" s="379" t="s">
        <v>109</v>
      </c>
      <c r="B27" s="380" t="s">
        <v>51</v>
      </c>
      <c r="C27" s="381"/>
      <c r="D27" s="381"/>
      <c r="E27" s="382"/>
    </row>
    <row r="28" spans="1:5" ht="14.25" customHeight="1" x14ac:dyDescent="0.2">
      <c r="A28" s="383">
        <v>1</v>
      </c>
      <c r="B28" s="384" t="s">
        <v>302</v>
      </c>
      <c r="C28" s="385">
        <v>549870</v>
      </c>
      <c r="D28" s="385">
        <v>181195</v>
      </c>
      <c r="E28" s="385">
        <f>D28+ C28</f>
        <v>731065</v>
      </c>
    </row>
    <row r="29" spans="1:5" ht="14.25" customHeight="1" x14ac:dyDescent="0.2">
      <c r="A29" s="383">
        <v>2</v>
      </c>
      <c r="B29" s="384" t="s">
        <v>303</v>
      </c>
      <c r="C29" s="385">
        <v>0</v>
      </c>
      <c r="D29" s="385">
        <v>0</v>
      </c>
      <c r="E29" s="385">
        <f>D29+ C29</f>
        <v>0</v>
      </c>
    </row>
    <row r="30" spans="1:5" ht="15.75" x14ac:dyDescent="0.25">
      <c r="A30" s="375"/>
      <c r="B30" s="376"/>
      <c r="C30" s="377"/>
      <c r="D30" s="377"/>
      <c r="E30" s="386"/>
    </row>
    <row r="31" spans="1:5" s="374" customFormat="1" ht="15.75" x14ac:dyDescent="0.25">
      <c r="A31" s="379" t="s">
        <v>110</v>
      </c>
      <c r="B31" s="380" t="s">
        <v>59</v>
      </c>
      <c r="C31" s="381"/>
      <c r="D31" s="381"/>
      <c r="E31" s="382"/>
    </row>
    <row r="32" spans="1:5" ht="14.25" customHeight="1" x14ac:dyDescent="0.2">
      <c r="A32" s="383">
        <v>1</v>
      </c>
      <c r="B32" s="384" t="s">
        <v>302</v>
      </c>
      <c r="C32" s="385">
        <v>0</v>
      </c>
      <c r="D32" s="385">
        <v>0</v>
      </c>
      <c r="E32" s="385">
        <f>D32+ C32</f>
        <v>0</v>
      </c>
    </row>
    <row r="33" spans="1:5" ht="14.25" customHeight="1" x14ac:dyDescent="0.2">
      <c r="A33" s="383">
        <v>2</v>
      </c>
      <c r="B33" s="384" t="s">
        <v>303</v>
      </c>
      <c r="C33" s="385">
        <v>0</v>
      </c>
      <c r="D33" s="385">
        <v>0</v>
      </c>
      <c r="E33" s="385">
        <f>D33+ C33</f>
        <v>0</v>
      </c>
    </row>
    <row r="34" spans="1:5" ht="15.75" x14ac:dyDescent="0.25">
      <c r="A34" s="375"/>
      <c r="B34" s="376"/>
      <c r="C34" s="377"/>
      <c r="D34" s="377"/>
      <c r="E34" s="386"/>
    </row>
    <row r="35" spans="1:5" s="374" customFormat="1" ht="15.75" x14ac:dyDescent="0.25">
      <c r="A35" s="379" t="s">
        <v>111</v>
      </c>
      <c r="B35" s="380" t="s">
        <v>63</v>
      </c>
      <c r="C35" s="381"/>
      <c r="D35" s="381"/>
      <c r="E35" s="382"/>
    </row>
    <row r="36" spans="1:5" ht="14.25" customHeight="1" x14ac:dyDescent="0.2">
      <c r="A36" s="383">
        <v>1</v>
      </c>
      <c r="B36" s="384" t="s">
        <v>302</v>
      </c>
      <c r="C36" s="385">
        <v>1467</v>
      </c>
      <c r="D36" s="385">
        <v>459</v>
      </c>
      <c r="E36" s="385">
        <f>D36+ C36</f>
        <v>1926</v>
      </c>
    </row>
    <row r="37" spans="1:5" ht="14.25" customHeight="1" x14ac:dyDescent="0.2">
      <c r="A37" s="383">
        <v>2</v>
      </c>
      <c r="B37" s="384" t="s">
        <v>303</v>
      </c>
      <c r="C37" s="385">
        <v>0</v>
      </c>
      <c r="D37" s="385">
        <v>0</v>
      </c>
      <c r="E37" s="385">
        <f>D37+ C37</f>
        <v>0</v>
      </c>
    </row>
    <row r="38" spans="1:5" ht="15.75" x14ac:dyDescent="0.25">
      <c r="A38" s="375"/>
      <c r="B38" s="376"/>
      <c r="C38" s="377"/>
      <c r="D38" s="377"/>
      <c r="E38" s="386"/>
    </row>
    <row r="39" spans="1:5" s="374" customFormat="1" ht="15.75" x14ac:dyDescent="0.25">
      <c r="A39" s="379" t="s">
        <v>112</v>
      </c>
      <c r="B39" s="380" t="s">
        <v>67</v>
      </c>
      <c r="C39" s="381"/>
      <c r="D39" s="381"/>
      <c r="E39" s="382"/>
    </row>
    <row r="40" spans="1:5" ht="14.25" customHeight="1" x14ac:dyDescent="0.2">
      <c r="A40" s="383">
        <v>1</v>
      </c>
      <c r="B40" s="384" t="s">
        <v>302</v>
      </c>
      <c r="C40" s="385">
        <v>0</v>
      </c>
      <c r="D40" s="385">
        <v>0</v>
      </c>
      <c r="E40" s="385">
        <f>D40+ C40</f>
        <v>0</v>
      </c>
    </row>
    <row r="41" spans="1:5" ht="14.25" customHeight="1" x14ac:dyDescent="0.2">
      <c r="A41" s="383">
        <v>2</v>
      </c>
      <c r="B41" s="384" t="s">
        <v>303</v>
      </c>
      <c r="C41" s="385">
        <v>0</v>
      </c>
      <c r="D41" s="385">
        <v>0</v>
      </c>
      <c r="E41" s="385">
        <f>D41+ C41</f>
        <v>0</v>
      </c>
    </row>
    <row r="42" spans="1:5" ht="15.75" x14ac:dyDescent="0.25">
      <c r="A42" s="375"/>
      <c r="B42" s="376"/>
      <c r="C42" s="377"/>
      <c r="D42" s="377"/>
      <c r="E42" s="386"/>
    </row>
    <row r="43" spans="1:5" s="374" customFormat="1" ht="15.75" x14ac:dyDescent="0.25">
      <c r="A43" s="379" t="s">
        <v>113</v>
      </c>
      <c r="B43" s="380" t="s">
        <v>70</v>
      </c>
      <c r="C43" s="381"/>
      <c r="D43" s="381"/>
      <c r="E43" s="382"/>
    </row>
    <row r="44" spans="1:5" ht="14.25" customHeight="1" x14ac:dyDescent="0.2">
      <c r="A44" s="383">
        <v>1</v>
      </c>
      <c r="B44" s="384" t="s">
        <v>302</v>
      </c>
      <c r="C44" s="385">
        <v>17217</v>
      </c>
      <c r="D44" s="385">
        <v>10247</v>
      </c>
      <c r="E44" s="385">
        <f>D44+ C44</f>
        <v>27464</v>
      </c>
    </row>
    <row r="45" spans="1:5" ht="14.25" customHeight="1" x14ac:dyDescent="0.2">
      <c r="A45" s="383">
        <v>2</v>
      </c>
      <c r="B45" s="384" t="s">
        <v>303</v>
      </c>
      <c r="C45" s="385">
        <v>0</v>
      </c>
      <c r="D45" s="385">
        <v>0</v>
      </c>
      <c r="E45" s="385">
        <f>D45+ C45</f>
        <v>0</v>
      </c>
    </row>
    <row r="46" spans="1:5" ht="15.75" x14ac:dyDescent="0.25">
      <c r="A46" s="375"/>
      <c r="B46" s="376"/>
      <c r="C46" s="377"/>
      <c r="D46" s="377"/>
      <c r="E46" s="386"/>
    </row>
    <row r="47" spans="1:5" s="374" customFormat="1" ht="15.75" x14ac:dyDescent="0.25">
      <c r="A47" s="379" t="s">
        <v>114</v>
      </c>
      <c r="B47" s="380" t="s">
        <v>74</v>
      </c>
      <c r="C47" s="381"/>
      <c r="D47" s="381"/>
      <c r="E47" s="382"/>
    </row>
    <row r="48" spans="1:5" ht="14.25" customHeight="1" x14ac:dyDescent="0.2">
      <c r="A48" s="383">
        <v>1</v>
      </c>
      <c r="B48" s="384" t="s">
        <v>302</v>
      </c>
      <c r="C48" s="385">
        <v>149875</v>
      </c>
      <c r="D48" s="385">
        <v>88255</v>
      </c>
      <c r="E48" s="385">
        <f>D48+ C48</f>
        <v>238130</v>
      </c>
    </row>
    <row r="49" spans="1:6" ht="14.25" customHeight="1" x14ac:dyDescent="0.2">
      <c r="A49" s="383">
        <v>2</v>
      </c>
      <c r="B49" s="384" t="s">
        <v>303</v>
      </c>
      <c r="C49" s="385">
        <v>0</v>
      </c>
      <c r="D49" s="385">
        <v>0</v>
      </c>
      <c r="E49" s="385">
        <f>D49+ C49</f>
        <v>0</v>
      </c>
    </row>
    <row r="50" spans="1:6" ht="15.75" x14ac:dyDescent="0.25">
      <c r="A50" s="375"/>
      <c r="B50" s="376"/>
      <c r="C50" s="377"/>
      <c r="D50" s="377"/>
      <c r="E50" s="386"/>
    </row>
    <row r="51" spans="1:6" s="374" customFormat="1" ht="15.75" x14ac:dyDescent="0.25">
      <c r="A51" s="379" t="s">
        <v>115</v>
      </c>
      <c r="B51" s="380" t="s">
        <v>84</v>
      </c>
      <c r="C51" s="381"/>
      <c r="D51" s="381"/>
      <c r="E51" s="382"/>
    </row>
    <row r="52" spans="1:6" ht="14.25" customHeight="1" x14ac:dyDescent="0.2">
      <c r="A52" s="383">
        <v>1</v>
      </c>
      <c r="B52" s="384" t="s">
        <v>302</v>
      </c>
      <c r="C52" s="385">
        <v>85413</v>
      </c>
      <c r="D52" s="385">
        <v>46073</v>
      </c>
      <c r="E52" s="385">
        <f>D52+ C52</f>
        <v>131486</v>
      </c>
    </row>
    <row r="53" spans="1:6" ht="14.25" customHeight="1" x14ac:dyDescent="0.2">
      <c r="A53" s="383">
        <v>2</v>
      </c>
      <c r="B53" s="384" t="s">
        <v>303</v>
      </c>
      <c r="C53" s="385">
        <v>0</v>
      </c>
      <c r="D53" s="385">
        <v>0</v>
      </c>
      <c r="E53" s="385">
        <f>D53+ C53</f>
        <v>0</v>
      </c>
    </row>
    <row r="54" spans="1:6" ht="15.75" x14ac:dyDescent="0.25">
      <c r="A54" s="375"/>
      <c r="B54" s="376"/>
      <c r="C54" s="377"/>
      <c r="D54" s="377"/>
      <c r="E54" s="386"/>
    </row>
    <row r="55" spans="1:6" ht="13.5" customHeight="1" x14ac:dyDescent="0.2">
      <c r="A55" s="387"/>
      <c r="B55" s="513"/>
      <c r="C55" s="513"/>
      <c r="D55" s="513"/>
      <c r="E55" s="388"/>
    </row>
    <row r="56" spans="1:6" ht="15" customHeight="1" x14ac:dyDescent="0.2">
      <c r="A56" s="389"/>
      <c r="B56" s="510" t="s">
        <v>304</v>
      </c>
      <c r="C56" s="510"/>
      <c r="D56" s="510"/>
      <c r="E56" s="510"/>
      <c r="F56" s="387"/>
    </row>
    <row r="57" spans="1:6" ht="13.5" customHeight="1" x14ac:dyDescent="0.2">
      <c r="A57" s="389"/>
      <c r="B57" s="390"/>
      <c r="C57" s="390"/>
      <c r="D57" s="390"/>
      <c r="E57" s="390"/>
      <c r="F57" s="387"/>
    </row>
    <row r="58" spans="1:6" ht="32.1" customHeight="1" x14ac:dyDescent="0.2">
      <c r="A58" s="389"/>
      <c r="B58" s="510" t="s">
        <v>305</v>
      </c>
      <c r="C58" s="510"/>
      <c r="D58" s="510"/>
      <c r="E58" s="510"/>
      <c r="F58" s="387"/>
    </row>
    <row r="59" spans="1:6" ht="15" customHeight="1" x14ac:dyDescent="0.2">
      <c r="A59" s="387"/>
      <c r="B59" s="510" t="s">
        <v>306</v>
      </c>
      <c r="C59" s="510"/>
      <c r="D59" s="510"/>
      <c r="E59" s="510"/>
      <c r="F59" s="387"/>
    </row>
    <row r="60" spans="1:6" ht="15" customHeight="1" x14ac:dyDescent="0.2">
      <c r="A60" s="387"/>
      <c r="B60" s="510" t="s">
        <v>307</v>
      </c>
      <c r="C60" s="510"/>
      <c r="D60" s="510"/>
      <c r="E60" s="510"/>
      <c r="F60" s="387"/>
    </row>
  </sheetData>
  <mergeCells count="10">
    <mergeCell ref="B56:E56"/>
    <mergeCell ref="B58:E58"/>
    <mergeCell ref="B59:E59"/>
    <mergeCell ref="B60:E60"/>
    <mergeCell ref="A2:E2"/>
    <mergeCell ref="A3:E3"/>
    <mergeCell ref="A4:E4"/>
    <mergeCell ref="A5:E5"/>
    <mergeCell ref="A6:E6"/>
    <mergeCell ref="B55:D55"/>
  </mergeCells>
  <pageMargins left="0.25" right="0.25" top="0.5" bottom="0.5" header="0.25" footer="0.25"/>
  <pageSetup paperSize="9" scale="72" fitToHeight="0" orientation="portrait" horizontalDpi="1200" verticalDpi="1200" r:id="rId1"/>
  <headerFooter>
    <oddHeader>&amp;LOFFICE OF HEALTH CARE ACCESS&amp;CANNUAL REPORTING&amp;RMILFORD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88</v>
      </c>
      <c r="B4" s="467"/>
      <c r="C4" s="467"/>
    </row>
    <row r="5" spans="1:4" ht="15.75" customHeight="1" x14ac:dyDescent="0.25">
      <c r="A5" s="467" t="s">
        <v>308</v>
      </c>
      <c r="B5" s="467"/>
      <c r="C5" s="467"/>
    </row>
    <row r="6" spans="1:4" ht="15.75" customHeight="1" x14ac:dyDescent="0.25">
      <c r="A6" s="467" t="s">
        <v>309</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310</v>
      </c>
    </row>
    <row r="10" spans="1:4" ht="15.75" customHeight="1" x14ac:dyDescent="0.25">
      <c r="A10" s="400"/>
      <c r="B10" s="401"/>
      <c r="C10" s="402"/>
    </row>
    <row r="11" spans="1:4" ht="30" customHeight="1" x14ac:dyDescent="0.25">
      <c r="A11" s="403" t="s">
        <v>235</v>
      </c>
      <c r="B11" s="404" t="s">
        <v>311</v>
      </c>
      <c r="C11" s="405"/>
    </row>
    <row r="12" spans="1:4" ht="45" customHeight="1" x14ac:dyDescent="0.2">
      <c r="A12" s="406" t="s">
        <v>312</v>
      </c>
      <c r="B12" s="407" t="s">
        <v>313</v>
      </c>
      <c r="C12" s="408" t="s">
        <v>314</v>
      </c>
    </row>
    <row r="13" spans="1:4" ht="15" customHeight="1" x14ac:dyDescent="0.2">
      <c r="A13" s="409"/>
      <c r="B13" s="410"/>
      <c r="C13" s="411"/>
    </row>
    <row r="14" spans="1:4" ht="30" customHeight="1" x14ac:dyDescent="0.2">
      <c r="A14" s="412" t="s">
        <v>315</v>
      </c>
      <c r="B14" s="413" t="s">
        <v>316</v>
      </c>
      <c r="C14" s="414" t="s">
        <v>314</v>
      </c>
    </row>
    <row r="15" spans="1:4" ht="15" customHeight="1" x14ac:dyDescent="0.2">
      <c r="A15" s="415"/>
      <c r="B15" s="410"/>
      <c r="C15" s="411"/>
    </row>
    <row r="16" spans="1:4" ht="30" customHeight="1" x14ac:dyDescent="0.2">
      <c r="A16" s="412" t="s">
        <v>317</v>
      </c>
      <c r="B16" s="413" t="s">
        <v>318</v>
      </c>
      <c r="C16" s="414" t="s">
        <v>314</v>
      </c>
    </row>
    <row r="17" spans="1:3" ht="15" customHeight="1" x14ac:dyDescent="0.2">
      <c r="A17" s="415"/>
      <c r="B17" s="410"/>
      <c r="C17" s="411"/>
    </row>
    <row r="18" spans="1:3" ht="30" customHeight="1" x14ac:dyDescent="0.2">
      <c r="A18" s="412" t="s">
        <v>319</v>
      </c>
      <c r="B18" s="413" t="s">
        <v>320</v>
      </c>
      <c r="C18" s="414" t="s">
        <v>314</v>
      </c>
    </row>
    <row r="19" spans="1:3" ht="15" customHeight="1" x14ac:dyDescent="0.2">
      <c r="A19" s="416"/>
      <c r="B19" s="417"/>
      <c r="C19" s="411"/>
    </row>
    <row r="20" spans="1:3" ht="30" customHeight="1" x14ac:dyDescent="0.2">
      <c r="A20" s="418" t="s">
        <v>321</v>
      </c>
      <c r="B20" s="419" t="s">
        <v>322</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REPORTING&amp;RMILFORD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252</v>
      </c>
      <c r="B2" s="515"/>
      <c r="C2" s="515"/>
      <c r="D2" s="515"/>
      <c r="E2" s="515"/>
      <c r="F2" s="516"/>
    </row>
    <row r="3" spans="1:6" ht="15" customHeight="1" x14ac:dyDescent="0.25">
      <c r="A3" s="461" t="s">
        <v>323</v>
      </c>
      <c r="B3" s="461"/>
      <c r="C3" s="461"/>
      <c r="D3" s="461"/>
      <c r="E3" s="461"/>
      <c r="F3" s="461"/>
    </row>
    <row r="4" spans="1:6" ht="15" customHeight="1" x14ac:dyDescent="0.25">
      <c r="A4" s="461" t="s">
        <v>324</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325</v>
      </c>
      <c r="D7" s="2" t="s">
        <v>326</v>
      </c>
      <c r="E7" s="424" t="s">
        <v>171</v>
      </c>
      <c r="F7" s="424" t="s">
        <v>327</v>
      </c>
    </row>
    <row r="8" spans="1:6" ht="15" customHeight="1" x14ac:dyDescent="0.25">
      <c r="A8" s="426" t="s">
        <v>5</v>
      </c>
      <c r="B8" s="427" t="s">
        <v>6</v>
      </c>
      <c r="C8" s="426" t="s">
        <v>171</v>
      </c>
      <c r="D8" s="426" t="s">
        <v>171</v>
      </c>
      <c r="E8" s="426" t="s">
        <v>328</v>
      </c>
      <c r="F8" s="426" t="s">
        <v>328</v>
      </c>
    </row>
    <row r="9" spans="1:6" ht="15" customHeight="1" x14ac:dyDescent="0.25">
      <c r="A9" s="425"/>
      <c r="B9" s="425"/>
      <c r="C9" s="425"/>
      <c r="D9" s="425"/>
      <c r="E9" s="425"/>
      <c r="F9" s="425"/>
    </row>
    <row r="10" spans="1:6" ht="15" customHeight="1" x14ac:dyDescent="0.25">
      <c r="A10" s="426" t="s">
        <v>126</v>
      </c>
      <c r="B10" s="428" t="s">
        <v>329</v>
      </c>
      <c r="C10" s="428"/>
      <c r="D10" s="428"/>
      <c r="E10" s="428"/>
      <c r="F10" s="429"/>
    </row>
    <row r="11" spans="1:6" ht="15" customHeight="1" x14ac:dyDescent="0.25">
      <c r="A11" s="426"/>
      <c r="B11" s="428"/>
      <c r="C11" s="428"/>
      <c r="D11" s="428"/>
      <c r="E11" s="428"/>
      <c r="F11" s="429"/>
    </row>
    <row r="12" spans="1:6" x14ac:dyDescent="0.2">
      <c r="A12" s="430" t="s">
        <v>330</v>
      </c>
      <c r="B12" s="431" t="s">
        <v>331</v>
      </c>
      <c r="C12" s="432">
        <v>1024</v>
      </c>
      <c r="D12" s="432">
        <v>364</v>
      </c>
      <c r="E12" s="432">
        <f>+D12-C12</f>
        <v>-660</v>
      </c>
      <c r="F12" s="429">
        <f>IF(C12=0,0,E12/C12)</f>
        <v>-0.64453125</v>
      </c>
    </row>
    <row r="13" spans="1:6" ht="15" customHeight="1" x14ac:dyDescent="0.25">
      <c r="A13" s="430" t="s">
        <v>332</v>
      </c>
      <c r="B13" s="431" t="s">
        <v>333</v>
      </c>
      <c r="C13" s="432">
        <v>271</v>
      </c>
      <c r="D13" s="432">
        <v>78</v>
      </c>
      <c r="E13" s="432">
        <f>+D13-C13</f>
        <v>-193</v>
      </c>
      <c r="F13" s="433">
        <f>IF(C13=0,0,E13/C13)</f>
        <v>-0.71217712177121772</v>
      </c>
    </row>
    <row r="14" spans="1:6" ht="15" customHeight="1" x14ac:dyDescent="0.25">
      <c r="A14" s="434"/>
      <c r="B14" s="434"/>
      <c r="C14" s="434"/>
      <c r="D14" s="434"/>
      <c r="E14" s="434"/>
    </row>
    <row r="15" spans="1:6" x14ac:dyDescent="0.2">
      <c r="A15" s="430" t="s">
        <v>334</v>
      </c>
      <c r="B15" s="431" t="s">
        <v>335</v>
      </c>
      <c r="C15" s="435">
        <v>579794</v>
      </c>
      <c r="D15" s="435">
        <v>245354</v>
      </c>
      <c r="E15" s="435">
        <f>+D15-C15</f>
        <v>-334440</v>
      </c>
      <c r="F15" s="429">
        <f>IF(C15=0,0,E15/C15)</f>
        <v>-0.57682556218243031</v>
      </c>
    </row>
    <row r="16" spans="1:6" ht="15" customHeight="1" x14ac:dyDescent="0.25">
      <c r="A16" s="436"/>
      <c r="B16" s="434" t="s">
        <v>336</v>
      </c>
      <c r="C16" s="437">
        <f>IF(C13=0,0,C15/C13)</f>
        <v>2139.4612546125463</v>
      </c>
      <c r="D16" s="437">
        <f>IF(D13=0,0,D15/D13)</f>
        <v>3145.5641025641025</v>
      </c>
      <c r="E16" s="437">
        <f>+D16-C16</f>
        <v>1006.1028479515562</v>
      </c>
      <c r="F16" s="433">
        <f>IF(C16=0,0,E16/C16)</f>
        <v>0.47025990575078686</v>
      </c>
    </row>
    <row r="17" spans="1:6" ht="15" customHeight="1" x14ac:dyDescent="0.25">
      <c r="A17" s="434"/>
      <c r="B17" s="434"/>
      <c r="C17" s="434"/>
      <c r="D17" s="434"/>
      <c r="E17" s="434"/>
      <c r="F17" s="429"/>
    </row>
    <row r="18" spans="1:6" x14ac:dyDescent="0.2">
      <c r="A18" s="430" t="s">
        <v>337</v>
      </c>
      <c r="B18" s="431" t="s">
        <v>338</v>
      </c>
      <c r="C18" s="431">
        <v>0.40800500000000001</v>
      </c>
      <c r="D18" s="431">
        <v>0.36281999999999998</v>
      </c>
      <c r="E18" s="438">
        <f>+D18-C18</f>
        <v>-4.5185000000000031E-2</v>
      </c>
      <c r="F18" s="429">
        <f>IF(C18=0,0,E18/C18)</f>
        <v>-0.11074619183588444</v>
      </c>
    </row>
    <row r="19" spans="1:6" ht="15" customHeight="1" x14ac:dyDescent="0.25">
      <c r="A19" s="436"/>
      <c r="B19" s="434" t="s">
        <v>339</v>
      </c>
      <c r="C19" s="437">
        <f>+C15*C18</f>
        <v>236558.85097</v>
      </c>
      <c r="D19" s="437">
        <f>+D15*D18</f>
        <v>89019.338279999996</v>
      </c>
      <c r="E19" s="437">
        <f>+D19-C19</f>
        <v>-147539.51269</v>
      </c>
      <c r="F19" s="433">
        <f>IF(C19=0,0,E19/C19)</f>
        <v>-0.62369051965301747</v>
      </c>
    </row>
    <row r="20" spans="1:6" ht="15" customHeight="1" x14ac:dyDescent="0.25">
      <c r="A20" s="436"/>
      <c r="B20" s="434" t="s">
        <v>340</v>
      </c>
      <c r="C20" s="437">
        <f>IF(C13=0,0,C19/C13)</f>
        <v>872.91088918819185</v>
      </c>
      <c r="D20" s="437">
        <f>IF(D13=0,0,D19/D13)</f>
        <v>1141.2735676923076</v>
      </c>
      <c r="E20" s="437">
        <f>+D20-C20</f>
        <v>268.36267850411571</v>
      </c>
      <c r="F20" s="433">
        <f>IF(C20=0,0,E20/C20)</f>
        <v>0.30743422017990096</v>
      </c>
    </row>
    <row r="21" spans="1:6" ht="15" customHeight="1" x14ac:dyDescent="0.25">
      <c r="A21" s="425"/>
      <c r="B21" s="434"/>
      <c r="C21" s="439"/>
      <c r="D21" s="439"/>
      <c r="E21" s="439"/>
      <c r="F21" s="429"/>
    </row>
    <row r="22" spans="1:6" x14ac:dyDescent="0.2">
      <c r="A22" s="430" t="s">
        <v>341</v>
      </c>
      <c r="B22" s="431" t="s">
        <v>342</v>
      </c>
      <c r="C22" s="435">
        <v>216130</v>
      </c>
      <c r="D22" s="435">
        <v>144239</v>
      </c>
      <c r="E22" s="435">
        <f>+D22-C22</f>
        <v>-71891</v>
      </c>
      <c r="F22" s="429">
        <f>IF(C22=0,0,E22/C22)</f>
        <v>-0.33262851061860915</v>
      </c>
    </row>
    <row r="23" spans="1:6" ht="30" x14ac:dyDescent="0.2">
      <c r="A23" s="430" t="s">
        <v>343</v>
      </c>
      <c r="B23" s="431" t="s">
        <v>344</v>
      </c>
      <c r="C23" s="440">
        <v>286685</v>
      </c>
      <c r="D23" s="440">
        <v>74188</v>
      </c>
      <c r="E23" s="440">
        <f>+D23-C23</f>
        <v>-212497</v>
      </c>
      <c r="F23" s="429">
        <f>IF(C23=0,0,E23/C23)</f>
        <v>-0.74122120096970545</v>
      </c>
    </row>
    <row r="24" spans="1:6" ht="30" x14ac:dyDescent="0.2">
      <c r="A24" s="430" t="s">
        <v>345</v>
      </c>
      <c r="B24" s="431" t="s">
        <v>346</v>
      </c>
      <c r="C24" s="440">
        <v>76979</v>
      </c>
      <c r="D24" s="440">
        <v>26927</v>
      </c>
      <c r="E24" s="440">
        <f>+D24-C24</f>
        <v>-50052</v>
      </c>
      <c r="F24" s="429">
        <f>IF(C24=0,0,E24/C24)</f>
        <v>-0.65020330219930111</v>
      </c>
    </row>
    <row r="25" spans="1:6" ht="15" customHeight="1" x14ac:dyDescent="0.25">
      <c r="A25" s="425"/>
      <c r="B25" s="434" t="s">
        <v>335</v>
      </c>
      <c r="C25" s="437">
        <f>+C22+C23+C24</f>
        <v>579794</v>
      </c>
      <c r="D25" s="437">
        <f>+D22+D23+D24</f>
        <v>245354</v>
      </c>
      <c r="E25" s="437">
        <f>+E22+E23+E24</f>
        <v>-334440</v>
      </c>
      <c r="F25" s="433">
        <f>IF(C25=0,0,E25/C25)</f>
        <v>-0.57682556218243031</v>
      </c>
    </row>
    <row r="26" spans="1:6" ht="15" customHeight="1" x14ac:dyDescent="0.25">
      <c r="A26" s="426"/>
      <c r="B26" s="434"/>
      <c r="C26" s="441"/>
      <c r="D26" s="441"/>
      <c r="E26" s="441"/>
      <c r="F26" s="429"/>
    </row>
    <row r="27" spans="1:6" x14ac:dyDescent="0.2">
      <c r="A27" s="430" t="s">
        <v>347</v>
      </c>
      <c r="B27" s="431" t="s">
        <v>348</v>
      </c>
      <c r="C27" s="440">
        <v>161</v>
      </c>
      <c r="D27" s="440">
        <v>68</v>
      </c>
      <c r="E27" s="440">
        <f>+D27-C27</f>
        <v>-93</v>
      </c>
      <c r="F27" s="429">
        <f>IF(C27=0,0,E27/C27)</f>
        <v>-0.57763975155279501</v>
      </c>
    </row>
    <row r="28" spans="1:6" x14ac:dyDescent="0.2">
      <c r="A28" s="430" t="s">
        <v>349</v>
      </c>
      <c r="B28" s="431" t="s">
        <v>350</v>
      </c>
      <c r="C28" s="440">
        <v>27</v>
      </c>
      <c r="D28" s="440">
        <v>17</v>
      </c>
      <c r="E28" s="440">
        <f>+D28-C28</f>
        <v>-10</v>
      </c>
      <c r="F28" s="429">
        <f>IF(C28=0,0,E28/C28)</f>
        <v>-0.37037037037037035</v>
      </c>
    </row>
    <row r="29" spans="1:6" x14ac:dyDescent="0.2">
      <c r="A29" s="430" t="s">
        <v>351</v>
      </c>
      <c r="B29" s="431" t="s">
        <v>352</v>
      </c>
      <c r="C29" s="440">
        <v>198</v>
      </c>
      <c r="D29" s="440">
        <v>70</v>
      </c>
      <c r="E29" s="440">
        <f>+D29-C29</f>
        <v>-128</v>
      </c>
      <c r="F29" s="429">
        <f>IF(C29=0,0,E29/C29)</f>
        <v>-0.64646464646464652</v>
      </c>
    </row>
    <row r="30" spans="1:6" ht="30" x14ac:dyDescent="0.2">
      <c r="A30" s="430" t="s">
        <v>353</v>
      </c>
      <c r="B30" s="431" t="s">
        <v>354</v>
      </c>
      <c r="C30" s="440">
        <v>52</v>
      </c>
      <c r="D30" s="440">
        <v>23</v>
      </c>
      <c r="E30" s="440">
        <f>+D30-C30</f>
        <v>-29</v>
      </c>
      <c r="F30" s="429">
        <f>IF(C30=0,0,E30/C30)</f>
        <v>-0.55769230769230771</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355</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139</v>
      </c>
      <c r="B36" s="428" t="s">
        <v>356</v>
      </c>
      <c r="C36" s="425"/>
      <c r="D36" s="425"/>
      <c r="E36" s="425"/>
      <c r="F36" s="425"/>
    </row>
    <row r="37" spans="1:6" ht="15" customHeight="1" x14ac:dyDescent="0.25">
      <c r="A37" s="426"/>
      <c r="B37" s="442"/>
      <c r="C37" s="425"/>
      <c r="D37" s="425"/>
      <c r="E37" s="425"/>
      <c r="F37" s="425"/>
    </row>
    <row r="38" spans="1:6" x14ac:dyDescent="0.2">
      <c r="A38" s="430" t="s">
        <v>330</v>
      </c>
      <c r="B38" s="431" t="s">
        <v>331</v>
      </c>
      <c r="C38" s="432">
        <v>0</v>
      </c>
      <c r="D38" s="432">
        <v>0</v>
      </c>
      <c r="E38" s="432">
        <f>+D38-C38</f>
        <v>0</v>
      </c>
      <c r="F38" s="429">
        <f>IF(C38=0,0,E38/C38)</f>
        <v>0</v>
      </c>
    </row>
    <row r="39" spans="1:6" ht="15" customHeight="1" x14ac:dyDescent="0.25">
      <c r="A39" s="430" t="s">
        <v>332</v>
      </c>
      <c r="B39" s="431" t="s">
        <v>333</v>
      </c>
      <c r="C39" s="432">
        <v>0</v>
      </c>
      <c r="D39" s="432">
        <v>0</v>
      </c>
      <c r="E39" s="432">
        <f>+D39-C39</f>
        <v>0</v>
      </c>
      <c r="F39" s="433">
        <f>IF(C39=0,0,E39/C39)</f>
        <v>0</v>
      </c>
    </row>
    <row r="40" spans="1:6" ht="15" customHeight="1" x14ac:dyDescent="0.25">
      <c r="A40" s="431"/>
      <c r="B40" s="431"/>
      <c r="C40" s="434"/>
      <c r="D40" s="434"/>
      <c r="E40" s="434"/>
    </row>
    <row r="41" spans="1:6" x14ac:dyDescent="0.2">
      <c r="A41" s="430" t="s">
        <v>334</v>
      </c>
      <c r="B41" s="431" t="s">
        <v>357</v>
      </c>
      <c r="C41" s="435">
        <v>0</v>
      </c>
      <c r="D41" s="435">
        <v>0</v>
      </c>
      <c r="E41" s="435">
        <f>+D41-C41</f>
        <v>0</v>
      </c>
      <c r="F41" s="429">
        <f>IF(C41=0,0,E41/C41)</f>
        <v>0</v>
      </c>
    </row>
    <row r="42" spans="1:6" ht="15" customHeight="1" x14ac:dyDescent="0.25">
      <c r="A42" s="425"/>
      <c r="B42" s="434" t="s">
        <v>336</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337</v>
      </c>
      <c r="B44" s="431" t="s">
        <v>338</v>
      </c>
      <c r="C44" s="431">
        <v>0</v>
      </c>
      <c r="D44" s="431">
        <v>0</v>
      </c>
      <c r="E44" s="438">
        <f>+D44-C44</f>
        <v>0</v>
      </c>
      <c r="F44" s="429">
        <f>IF(C44=0,0,E44/C44)</f>
        <v>0</v>
      </c>
    </row>
    <row r="45" spans="1:6" ht="15" customHeight="1" x14ac:dyDescent="0.25">
      <c r="A45" s="425"/>
      <c r="B45" s="434" t="s">
        <v>339</v>
      </c>
      <c r="C45" s="437">
        <f>+C41*C44</f>
        <v>0</v>
      </c>
      <c r="D45" s="437">
        <f>+D41*D44</f>
        <v>0</v>
      </c>
      <c r="E45" s="437">
        <f>+D45-C45</f>
        <v>0</v>
      </c>
      <c r="F45" s="433">
        <f>IF(C45=0,0,E45/C45)</f>
        <v>0</v>
      </c>
    </row>
    <row r="46" spans="1:6" ht="15" customHeight="1" x14ac:dyDescent="0.25">
      <c r="A46" s="425"/>
      <c r="B46" s="434" t="s">
        <v>340</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341</v>
      </c>
      <c r="B48" s="431" t="s">
        <v>358</v>
      </c>
      <c r="C48" s="435">
        <v>0</v>
      </c>
      <c r="D48" s="435">
        <v>0</v>
      </c>
      <c r="E48" s="435">
        <f>+D48-C48</f>
        <v>0</v>
      </c>
      <c r="F48" s="429">
        <f>IF(C48=0,0,E48/C48)</f>
        <v>0</v>
      </c>
    </row>
    <row r="49" spans="1:7" ht="30" x14ac:dyDescent="0.2">
      <c r="A49" s="430" t="s">
        <v>343</v>
      </c>
      <c r="B49" s="431" t="s">
        <v>359</v>
      </c>
      <c r="C49" s="440">
        <v>0</v>
      </c>
      <c r="D49" s="440">
        <v>0</v>
      </c>
      <c r="E49" s="440">
        <f>+D49-C49</f>
        <v>0</v>
      </c>
      <c r="F49" s="429">
        <f>IF(C49=0,0,E49/C49)</f>
        <v>0</v>
      </c>
    </row>
    <row r="50" spans="1:7" ht="30" x14ac:dyDescent="0.2">
      <c r="A50" s="430" t="s">
        <v>345</v>
      </c>
      <c r="B50" s="431" t="s">
        <v>360</v>
      </c>
      <c r="C50" s="440">
        <v>0</v>
      </c>
      <c r="D50" s="440">
        <v>0</v>
      </c>
      <c r="E50" s="440">
        <f>+D50-C50</f>
        <v>0</v>
      </c>
      <c r="F50" s="429">
        <f>IF(C50=0,0,E50/C50)</f>
        <v>0</v>
      </c>
    </row>
    <row r="51" spans="1:7" ht="15" customHeight="1" x14ac:dyDescent="0.25">
      <c r="A51" s="425"/>
      <c r="B51" s="434" t="s">
        <v>357</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347</v>
      </c>
      <c r="B53" s="431" t="s">
        <v>361</v>
      </c>
      <c r="C53" s="440">
        <v>0</v>
      </c>
      <c r="D53" s="440">
        <v>0</v>
      </c>
      <c r="E53" s="440">
        <f>+D53-C53</f>
        <v>0</v>
      </c>
      <c r="F53" s="429">
        <f>IF(C53=0,0,E53/C53)</f>
        <v>0</v>
      </c>
    </row>
    <row r="54" spans="1:7" x14ac:dyDescent="0.2">
      <c r="A54" s="430" t="s">
        <v>349</v>
      </c>
      <c r="B54" s="431" t="s">
        <v>362</v>
      </c>
      <c r="C54" s="440">
        <v>0</v>
      </c>
      <c r="D54" s="440">
        <v>0</v>
      </c>
      <c r="E54" s="440">
        <f>+D54-C54</f>
        <v>0</v>
      </c>
      <c r="F54" s="429">
        <f>IF(C54=0,0,E54/C54)</f>
        <v>0</v>
      </c>
    </row>
    <row r="55" spans="1:7" x14ac:dyDescent="0.2">
      <c r="A55" s="430" t="s">
        <v>351</v>
      </c>
      <c r="B55" s="431" t="s">
        <v>363</v>
      </c>
      <c r="C55" s="440">
        <v>0</v>
      </c>
      <c r="D55" s="440">
        <v>0</v>
      </c>
      <c r="E55" s="440">
        <f>+D55-C55</f>
        <v>0</v>
      </c>
      <c r="F55" s="429">
        <f>IF(C55=0,0,E55/C55)</f>
        <v>0</v>
      </c>
    </row>
    <row r="56" spans="1:7" ht="30" x14ac:dyDescent="0.2">
      <c r="A56" s="430" t="s">
        <v>353</v>
      </c>
      <c r="B56" s="431" t="s">
        <v>364</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365</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REPORTING&amp;RMILFORD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88</v>
      </c>
      <c r="B4" s="467"/>
      <c r="C4" s="467"/>
      <c r="D4" s="467"/>
    </row>
    <row r="5" spans="1:8" s="30" customFormat="1" ht="15.75" customHeight="1" x14ac:dyDescent="0.25">
      <c r="A5" s="467" t="s">
        <v>89</v>
      </c>
      <c r="B5" s="467"/>
      <c r="C5" s="467"/>
      <c r="D5" s="467"/>
    </row>
    <row r="6" spans="1:8" s="30" customFormat="1" ht="16.5" customHeight="1" thickBot="1" x14ac:dyDescent="0.3">
      <c r="A6" s="32"/>
      <c r="B6" s="464"/>
      <c r="C6" s="464"/>
    </row>
    <row r="7" spans="1:8" ht="15.75" customHeight="1" x14ac:dyDescent="0.25">
      <c r="A7" s="33" t="s">
        <v>90</v>
      </c>
      <c r="B7" s="34" t="s">
        <v>91</v>
      </c>
      <c r="C7" s="35" t="s">
        <v>92</v>
      </c>
      <c r="D7" s="36" t="s">
        <v>93</v>
      </c>
      <c r="E7" s="37"/>
      <c r="F7" s="37"/>
      <c r="G7" s="37"/>
      <c r="H7" s="38"/>
    </row>
    <row r="8" spans="1:8" ht="15.75" customHeight="1" x14ac:dyDescent="0.25">
      <c r="A8" s="40"/>
      <c r="B8" s="41"/>
      <c r="C8" s="42" t="s">
        <v>94</v>
      </c>
      <c r="D8" s="43" t="s">
        <v>95</v>
      </c>
    </row>
    <row r="9" spans="1:8" ht="16.5" customHeight="1" thickBot="1" x14ac:dyDescent="0.3">
      <c r="A9" s="44" t="s">
        <v>5</v>
      </c>
      <c r="B9" s="45" t="s">
        <v>96</v>
      </c>
      <c r="C9" s="46" t="s">
        <v>97</v>
      </c>
      <c r="D9" s="47" t="s">
        <v>98</v>
      </c>
    </row>
    <row r="10" spans="1:8" ht="15.75" customHeight="1" x14ac:dyDescent="0.25">
      <c r="A10" s="48"/>
      <c r="B10" s="49"/>
      <c r="C10" s="49"/>
      <c r="D10" s="50"/>
    </row>
    <row r="11" spans="1:8" ht="15.75" x14ac:dyDescent="0.25">
      <c r="A11" s="51" t="s">
        <v>99</v>
      </c>
      <c r="B11" s="52" t="s">
        <v>0</v>
      </c>
      <c r="C11" s="53"/>
      <c r="D11" s="54"/>
    </row>
    <row r="12" spans="1:8" x14ac:dyDescent="0.2">
      <c r="A12" s="55">
        <v>1</v>
      </c>
      <c r="B12" s="38"/>
      <c r="C12" s="56" t="s">
        <v>100</v>
      </c>
      <c r="D12" s="57">
        <v>-22867574</v>
      </c>
    </row>
    <row r="13" spans="1:8" x14ac:dyDescent="0.2">
      <c r="A13" s="55">
        <v>2</v>
      </c>
      <c r="B13" s="38"/>
      <c r="C13" s="56" t="s">
        <v>101</v>
      </c>
      <c r="D13" s="57">
        <v>0</v>
      </c>
    </row>
    <row r="14" spans="1:8" x14ac:dyDescent="0.2">
      <c r="A14" s="55">
        <v>3</v>
      </c>
      <c r="B14" s="38"/>
      <c r="C14" s="56" t="s">
        <v>102</v>
      </c>
      <c r="D14" s="57">
        <v>826677</v>
      </c>
    </row>
    <row r="15" spans="1:8" x14ac:dyDescent="0.2">
      <c r="A15" s="55">
        <v>4</v>
      </c>
      <c r="B15" s="38"/>
      <c r="C15" s="56" t="s">
        <v>103</v>
      </c>
      <c r="D15" s="57">
        <v>673763</v>
      </c>
    </row>
    <row r="16" spans="1:8" ht="15.75" thickBot="1" x14ac:dyDescent="0.25">
      <c r="A16" s="55">
        <v>5</v>
      </c>
      <c r="B16" s="38"/>
      <c r="C16" s="56" t="s">
        <v>104</v>
      </c>
      <c r="D16" s="57">
        <v>0</v>
      </c>
    </row>
    <row r="17" spans="1:4" ht="16.5" customHeight="1" thickBot="1" x14ac:dyDescent="0.25">
      <c r="A17" s="58"/>
      <c r="B17" s="59"/>
      <c r="C17" s="60" t="s">
        <v>105</v>
      </c>
      <c r="D17" s="61">
        <f>+D16+D15+D14+D13+D12</f>
        <v>-21367134</v>
      </c>
    </row>
    <row r="18" spans="1:4" ht="16.5" customHeight="1" x14ac:dyDescent="0.25">
      <c r="A18" s="62"/>
      <c r="B18" s="63"/>
      <c r="C18" s="64"/>
      <c r="D18" s="65"/>
    </row>
    <row r="19" spans="1:4" ht="15.75" x14ac:dyDescent="0.25">
      <c r="A19" s="51" t="s">
        <v>106</v>
      </c>
      <c r="B19" s="52" t="s">
        <v>10</v>
      </c>
      <c r="C19" s="53"/>
      <c r="D19" s="54"/>
    </row>
    <row r="20" spans="1:4" x14ac:dyDescent="0.2">
      <c r="A20" s="55">
        <v>1</v>
      </c>
      <c r="B20" s="38"/>
      <c r="C20" s="56" t="s">
        <v>100</v>
      </c>
      <c r="D20" s="57">
        <v>11423613</v>
      </c>
    </row>
    <row r="21" spans="1:4" x14ac:dyDescent="0.2">
      <c r="A21" s="55">
        <v>2</v>
      </c>
      <c r="B21" s="38"/>
      <c r="C21" s="56" t="s">
        <v>101</v>
      </c>
      <c r="D21" s="57">
        <v>0</v>
      </c>
    </row>
    <row r="22" spans="1:4" x14ac:dyDescent="0.2">
      <c r="A22" s="55">
        <v>3</v>
      </c>
      <c r="B22" s="38"/>
      <c r="C22" s="56" t="s">
        <v>102</v>
      </c>
      <c r="D22" s="57">
        <v>0</v>
      </c>
    </row>
    <row r="23" spans="1:4" x14ac:dyDescent="0.2">
      <c r="A23" s="55">
        <v>4</v>
      </c>
      <c r="B23" s="38"/>
      <c r="C23" s="56" t="s">
        <v>103</v>
      </c>
      <c r="D23" s="57">
        <v>0</v>
      </c>
    </row>
    <row r="24" spans="1:4" ht="15.75" thickBot="1" x14ac:dyDescent="0.25">
      <c r="A24" s="55">
        <v>5</v>
      </c>
      <c r="B24" s="38"/>
      <c r="C24" s="56" t="s">
        <v>104</v>
      </c>
      <c r="D24" s="57">
        <v>-1842576</v>
      </c>
    </row>
    <row r="25" spans="1:4" ht="16.5" customHeight="1" thickBot="1" x14ac:dyDescent="0.25">
      <c r="A25" s="58"/>
      <c r="B25" s="59"/>
      <c r="C25" s="60" t="s">
        <v>105</v>
      </c>
      <c r="D25" s="61">
        <f>+D24+D23+D22+D21+D20</f>
        <v>9581037</v>
      </c>
    </row>
    <row r="26" spans="1:4" ht="16.5" customHeight="1" x14ac:dyDescent="0.25">
      <c r="A26" s="62"/>
      <c r="B26" s="63"/>
      <c r="C26" s="64"/>
      <c r="D26" s="65"/>
    </row>
    <row r="27" spans="1:4" ht="15.75" x14ac:dyDescent="0.25">
      <c r="A27" s="51" t="s">
        <v>107</v>
      </c>
      <c r="B27" s="52" t="s">
        <v>39</v>
      </c>
      <c r="C27" s="53"/>
      <c r="D27" s="54"/>
    </row>
    <row r="28" spans="1:4" x14ac:dyDescent="0.2">
      <c r="A28" s="55">
        <v>1</v>
      </c>
      <c r="B28" s="38"/>
      <c r="C28" s="56" t="s">
        <v>100</v>
      </c>
      <c r="D28" s="57">
        <v>581280</v>
      </c>
    </row>
    <row r="29" spans="1:4" x14ac:dyDescent="0.2">
      <c r="A29" s="55">
        <v>2</v>
      </c>
      <c r="B29" s="38"/>
      <c r="C29" s="56" t="s">
        <v>101</v>
      </c>
      <c r="D29" s="57">
        <v>0</v>
      </c>
    </row>
    <row r="30" spans="1:4" x14ac:dyDescent="0.2">
      <c r="A30" s="55">
        <v>3</v>
      </c>
      <c r="B30" s="38"/>
      <c r="C30" s="56" t="s">
        <v>102</v>
      </c>
      <c r="D30" s="57">
        <v>0</v>
      </c>
    </row>
    <row r="31" spans="1:4" x14ac:dyDescent="0.2">
      <c r="A31" s="55">
        <v>4</v>
      </c>
      <c r="B31" s="38"/>
      <c r="C31" s="56" t="s">
        <v>103</v>
      </c>
      <c r="D31" s="57">
        <v>0</v>
      </c>
    </row>
    <row r="32" spans="1:4" ht="15.75" thickBot="1" x14ac:dyDescent="0.25">
      <c r="A32" s="55">
        <v>5</v>
      </c>
      <c r="B32" s="38"/>
      <c r="C32" s="56" t="s">
        <v>104</v>
      </c>
      <c r="D32" s="57">
        <v>0</v>
      </c>
    </row>
    <row r="33" spans="1:4" ht="16.5" customHeight="1" thickBot="1" x14ac:dyDescent="0.25">
      <c r="A33" s="58"/>
      <c r="B33" s="59"/>
      <c r="C33" s="60" t="s">
        <v>105</v>
      </c>
      <c r="D33" s="61">
        <f>+D32+D31+D30+D29+D28</f>
        <v>581280</v>
      </c>
    </row>
    <row r="34" spans="1:4" ht="16.5" customHeight="1" x14ac:dyDescent="0.25">
      <c r="A34" s="62"/>
      <c r="B34" s="63"/>
      <c r="C34" s="64"/>
      <c r="D34" s="65"/>
    </row>
    <row r="35" spans="1:4" ht="15.75" x14ac:dyDescent="0.25">
      <c r="A35" s="51" t="s">
        <v>108</v>
      </c>
      <c r="B35" s="52" t="s">
        <v>44</v>
      </c>
      <c r="C35" s="53"/>
      <c r="D35" s="54"/>
    </row>
    <row r="36" spans="1:4" x14ac:dyDescent="0.2">
      <c r="A36" s="55">
        <v>1</v>
      </c>
      <c r="B36" s="38"/>
      <c r="C36" s="56" t="s">
        <v>100</v>
      </c>
      <c r="D36" s="57">
        <v>-770234</v>
      </c>
    </row>
    <row r="37" spans="1:4" x14ac:dyDescent="0.2">
      <c r="A37" s="55">
        <v>2</v>
      </c>
      <c r="B37" s="38"/>
      <c r="C37" s="56" t="s">
        <v>101</v>
      </c>
      <c r="D37" s="57">
        <v>0</v>
      </c>
    </row>
    <row r="38" spans="1:4" x14ac:dyDescent="0.2">
      <c r="A38" s="55">
        <v>3</v>
      </c>
      <c r="B38" s="38"/>
      <c r="C38" s="56" t="s">
        <v>102</v>
      </c>
      <c r="D38" s="57">
        <v>0</v>
      </c>
    </row>
    <row r="39" spans="1:4" x14ac:dyDescent="0.2">
      <c r="A39" s="55">
        <v>4</v>
      </c>
      <c r="B39" s="38"/>
      <c r="C39" s="56" t="s">
        <v>103</v>
      </c>
      <c r="D39" s="57">
        <v>0</v>
      </c>
    </row>
    <row r="40" spans="1:4" ht="15.75" thickBot="1" x14ac:dyDescent="0.25">
      <c r="A40" s="55">
        <v>5</v>
      </c>
      <c r="B40" s="38"/>
      <c r="C40" s="56" t="s">
        <v>104</v>
      </c>
      <c r="D40" s="57">
        <v>0</v>
      </c>
    </row>
    <row r="41" spans="1:4" ht="16.5" customHeight="1" thickBot="1" x14ac:dyDescent="0.25">
      <c r="A41" s="58"/>
      <c r="B41" s="59"/>
      <c r="C41" s="60" t="s">
        <v>105</v>
      </c>
      <c r="D41" s="61">
        <f>+D40+D39+D38+D37+D36</f>
        <v>-770234</v>
      </c>
    </row>
    <row r="42" spans="1:4" ht="16.5" customHeight="1" x14ac:dyDescent="0.25">
      <c r="A42" s="62"/>
      <c r="B42" s="63"/>
      <c r="C42" s="64"/>
      <c r="D42" s="65"/>
    </row>
    <row r="43" spans="1:4" ht="15.75" x14ac:dyDescent="0.25">
      <c r="A43" s="51" t="s">
        <v>109</v>
      </c>
      <c r="B43" s="52" t="s">
        <v>48</v>
      </c>
      <c r="C43" s="53"/>
      <c r="D43" s="54"/>
    </row>
    <row r="44" spans="1:4" x14ac:dyDescent="0.2">
      <c r="A44" s="55">
        <v>1</v>
      </c>
      <c r="B44" s="38"/>
      <c r="C44" s="56" t="s">
        <v>100</v>
      </c>
      <c r="D44" s="57">
        <v>-13799</v>
      </c>
    </row>
    <row r="45" spans="1:4" x14ac:dyDescent="0.2">
      <c r="A45" s="55">
        <v>2</v>
      </c>
      <c r="B45" s="38"/>
      <c r="C45" s="56" t="s">
        <v>101</v>
      </c>
      <c r="D45" s="57">
        <v>0</v>
      </c>
    </row>
    <row r="46" spans="1:4" x14ac:dyDescent="0.2">
      <c r="A46" s="55">
        <v>3</v>
      </c>
      <c r="B46" s="38"/>
      <c r="C46" s="56" t="s">
        <v>102</v>
      </c>
      <c r="D46" s="57">
        <v>840476</v>
      </c>
    </row>
    <row r="47" spans="1:4" x14ac:dyDescent="0.2">
      <c r="A47" s="55">
        <v>4</v>
      </c>
      <c r="B47" s="38"/>
      <c r="C47" s="56" t="s">
        <v>103</v>
      </c>
      <c r="D47" s="57">
        <v>119763</v>
      </c>
    </row>
    <row r="48" spans="1:4" ht="15.75" thickBot="1" x14ac:dyDescent="0.25">
      <c r="A48" s="55">
        <v>5</v>
      </c>
      <c r="B48" s="38"/>
      <c r="C48" s="56" t="s">
        <v>104</v>
      </c>
      <c r="D48" s="57">
        <v>0</v>
      </c>
    </row>
    <row r="49" spans="1:4" ht="16.5" customHeight="1" thickBot="1" x14ac:dyDescent="0.25">
      <c r="A49" s="58"/>
      <c r="B49" s="59"/>
      <c r="C49" s="60" t="s">
        <v>105</v>
      </c>
      <c r="D49" s="61">
        <f>+D48+D47+D46+D45+D44</f>
        <v>946440</v>
      </c>
    </row>
    <row r="50" spans="1:4" ht="16.5" customHeight="1" x14ac:dyDescent="0.25">
      <c r="A50" s="62"/>
      <c r="B50" s="63"/>
      <c r="C50" s="64"/>
      <c r="D50" s="65"/>
    </row>
    <row r="51" spans="1:4" ht="15.75" x14ac:dyDescent="0.25">
      <c r="A51" s="51" t="s">
        <v>110</v>
      </c>
      <c r="B51" s="52" t="s">
        <v>51</v>
      </c>
      <c r="C51" s="53"/>
      <c r="D51" s="54"/>
    </row>
    <row r="52" spans="1:4" x14ac:dyDescent="0.2">
      <c r="A52" s="55">
        <v>1</v>
      </c>
      <c r="B52" s="38"/>
      <c r="C52" s="56" t="s">
        <v>100</v>
      </c>
      <c r="D52" s="57">
        <v>-10627737</v>
      </c>
    </row>
    <row r="53" spans="1:4" x14ac:dyDescent="0.2">
      <c r="A53" s="55">
        <v>2</v>
      </c>
      <c r="B53" s="38"/>
      <c r="C53" s="56" t="s">
        <v>101</v>
      </c>
      <c r="D53" s="57">
        <v>0</v>
      </c>
    </row>
    <row r="54" spans="1:4" x14ac:dyDescent="0.2">
      <c r="A54" s="55">
        <v>3</v>
      </c>
      <c r="B54" s="38"/>
      <c r="C54" s="56" t="s">
        <v>102</v>
      </c>
      <c r="D54" s="57">
        <v>0</v>
      </c>
    </row>
    <row r="55" spans="1:4" x14ac:dyDescent="0.2">
      <c r="A55" s="55">
        <v>4</v>
      </c>
      <c r="B55" s="38"/>
      <c r="C55" s="56" t="s">
        <v>103</v>
      </c>
      <c r="D55" s="57">
        <v>0</v>
      </c>
    </row>
    <row r="56" spans="1:4" ht="15.75" thickBot="1" x14ac:dyDescent="0.25">
      <c r="A56" s="55">
        <v>5</v>
      </c>
      <c r="B56" s="38"/>
      <c r="C56" s="56" t="s">
        <v>104</v>
      </c>
      <c r="D56" s="57">
        <v>0</v>
      </c>
    </row>
    <row r="57" spans="1:4" ht="16.5" customHeight="1" thickBot="1" x14ac:dyDescent="0.25">
      <c r="A57" s="58"/>
      <c r="B57" s="59"/>
      <c r="C57" s="60" t="s">
        <v>105</v>
      </c>
      <c r="D57" s="61">
        <f>+D56+D55+D54+D53+D52</f>
        <v>-10627737</v>
      </c>
    </row>
    <row r="58" spans="1:4" ht="16.5" customHeight="1" x14ac:dyDescent="0.25">
      <c r="A58" s="62"/>
      <c r="B58" s="63"/>
      <c r="C58" s="64"/>
      <c r="D58" s="65"/>
    </row>
    <row r="59" spans="1:4" ht="15.75" x14ac:dyDescent="0.25">
      <c r="A59" s="51" t="s">
        <v>111</v>
      </c>
      <c r="B59" s="52" t="s">
        <v>59</v>
      </c>
      <c r="C59" s="53"/>
      <c r="D59" s="54"/>
    </row>
    <row r="60" spans="1:4" x14ac:dyDescent="0.2">
      <c r="A60" s="55">
        <v>1</v>
      </c>
      <c r="B60" s="38"/>
      <c r="C60" s="56" t="s">
        <v>100</v>
      </c>
      <c r="D60" s="57">
        <v>0</v>
      </c>
    </row>
    <row r="61" spans="1:4" x14ac:dyDescent="0.2">
      <c r="A61" s="55">
        <v>2</v>
      </c>
      <c r="B61" s="38"/>
      <c r="C61" s="56" t="s">
        <v>101</v>
      </c>
      <c r="D61" s="57">
        <v>0</v>
      </c>
    </row>
    <row r="62" spans="1:4" x14ac:dyDescent="0.2">
      <c r="A62" s="55">
        <v>3</v>
      </c>
      <c r="B62" s="38"/>
      <c r="C62" s="56" t="s">
        <v>102</v>
      </c>
      <c r="D62" s="57">
        <v>0</v>
      </c>
    </row>
    <row r="63" spans="1:4" x14ac:dyDescent="0.2">
      <c r="A63" s="55">
        <v>4</v>
      </c>
      <c r="B63" s="38"/>
      <c r="C63" s="56" t="s">
        <v>103</v>
      </c>
      <c r="D63" s="57">
        <v>0</v>
      </c>
    </row>
    <row r="64" spans="1:4" ht="15.75" thickBot="1" x14ac:dyDescent="0.25">
      <c r="A64" s="55">
        <v>5</v>
      </c>
      <c r="B64" s="38"/>
      <c r="C64" s="56" t="s">
        <v>104</v>
      </c>
      <c r="D64" s="57">
        <v>0</v>
      </c>
    </row>
    <row r="65" spans="1:4" ht="16.5" customHeight="1" thickBot="1" x14ac:dyDescent="0.25">
      <c r="A65" s="58"/>
      <c r="B65" s="59"/>
      <c r="C65" s="60" t="s">
        <v>105</v>
      </c>
      <c r="D65" s="61">
        <f>+D64+D63+D62+D61+D60</f>
        <v>0</v>
      </c>
    </row>
    <row r="66" spans="1:4" ht="16.5" customHeight="1" x14ac:dyDescent="0.25">
      <c r="A66" s="62"/>
      <c r="B66" s="63"/>
      <c r="C66" s="64"/>
      <c r="D66" s="65"/>
    </row>
    <row r="67" spans="1:4" ht="15.75" x14ac:dyDescent="0.25">
      <c r="A67" s="51" t="s">
        <v>112</v>
      </c>
      <c r="B67" s="52" t="s">
        <v>63</v>
      </c>
      <c r="C67" s="53"/>
      <c r="D67" s="54"/>
    </row>
    <row r="68" spans="1:4" x14ac:dyDescent="0.2">
      <c r="A68" s="55">
        <v>1</v>
      </c>
      <c r="B68" s="38"/>
      <c r="C68" s="56" t="s">
        <v>100</v>
      </c>
      <c r="D68" s="57">
        <v>0</v>
      </c>
    </row>
    <row r="69" spans="1:4" x14ac:dyDescent="0.2">
      <c r="A69" s="55">
        <v>2</v>
      </c>
      <c r="B69" s="38"/>
      <c r="C69" s="56" t="s">
        <v>101</v>
      </c>
      <c r="D69" s="57">
        <v>0</v>
      </c>
    </row>
    <row r="70" spans="1:4" x14ac:dyDescent="0.2">
      <c r="A70" s="55">
        <v>3</v>
      </c>
      <c r="B70" s="38"/>
      <c r="C70" s="56" t="s">
        <v>102</v>
      </c>
      <c r="D70" s="57">
        <v>0</v>
      </c>
    </row>
    <row r="71" spans="1:4" x14ac:dyDescent="0.2">
      <c r="A71" s="55">
        <v>4</v>
      </c>
      <c r="B71" s="38"/>
      <c r="C71" s="56" t="s">
        <v>103</v>
      </c>
      <c r="D71" s="57">
        <v>0</v>
      </c>
    </row>
    <row r="72" spans="1:4" ht="15.75" thickBot="1" x14ac:dyDescent="0.25">
      <c r="A72" s="55">
        <v>5</v>
      </c>
      <c r="B72" s="38"/>
      <c r="C72" s="56" t="s">
        <v>104</v>
      </c>
      <c r="D72" s="57">
        <v>0</v>
      </c>
    </row>
    <row r="73" spans="1:4" ht="16.5" customHeight="1" thickBot="1" x14ac:dyDescent="0.25">
      <c r="A73" s="58"/>
      <c r="B73" s="59"/>
      <c r="C73" s="60" t="s">
        <v>105</v>
      </c>
      <c r="D73" s="61">
        <f>+D72+D71+D70+D69+D68</f>
        <v>0</v>
      </c>
    </row>
    <row r="74" spans="1:4" ht="16.5" customHeight="1" x14ac:dyDescent="0.25">
      <c r="A74" s="62"/>
      <c r="B74" s="63"/>
      <c r="C74" s="64"/>
      <c r="D74" s="65"/>
    </row>
    <row r="75" spans="1:4" ht="15.75" x14ac:dyDescent="0.25">
      <c r="A75" s="51" t="s">
        <v>113</v>
      </c>
      <c r="B75" s="52" t="s">
        <v>67</v>
      </c>
      <c r="C75" s="53"/>
      <c r="D75" s="54"/>
    </row>
    <row r="76" spans="1:4" x14ac:dyDescent="0.2">
      <c r="A76" s="55">
        <v>1</v>
      </c>
      <c r="B76" s="38"/>
      <c r="C76" s="56" t="s">
        <v>100</v>
      </c>
      <c r="D76" s="57">
        <v>0</v>
      </c>
    </row>
    <row r="77" spans="1:4" x14ac:dyDescent="0.2">
      <c r="A77" s="55">
        <v>2</v>
      </c>
      <c r="B77" s="38"/>
      <c r="C77" s="56" t="s">
        <v>101</v>
      </c>
      <c r="D77" s="57">
        <v>0</v>
      </c>
    </row>
    <row r="78" spans="1:4" x14ac:dyDescent="0.2">
      <c r="A78" s="55">
        <v>3</v>
      </c>
      <c r="B78" s="38"/>
      <c r="C78" s="56" t="s">
        <v>102</v>
      </c>
      <c r="D78" s="57">
        <v>0</v>
      </c>
    </row>
    <row r="79" spans="1:4" x14ac:dyDescent="0.2">
      <c r="A79" s="55">
        <v>4</v>
      </c>
      <c r="B79" s="38"/>
      <c r="C79" s="56" t="s">
        <v>103</v>
      </c>
      <c r="D79" s="57">
        <v>0</v>
      </c>
    </row>
    <row r="80" spans="1:4" ht="15.75" thickBot="1" x14ac:dyDescent="0.25">
      <c r="A80" s="55">
        <v>5</v>
      </c>
      <c r="B80" s="38"/>
      <c r="C80" s="56" t="s">
        <v>104</v>
      </c>
      <c r="D80" s="57">
        <v>0</v>
      </c>
    </row>
    <row r="81" spans="1:4" ht="16.5" customHeight="1" thickBot="1" x14ac:dyDescent="0.25">
      <c r="A81" s="58"/>
      <c r="B81" s="59"/>
      <c r="C81" s="60" t="s">
        <v>105</v>
      </c>
      <c r="D81" s="61">
        <f>+D80+D79+D78+D77+D76</f>
        <v>0</v>
      </c>
    </row>
    <row r="82" spans="1:4" ht="16.5" customHeight="1" x14ac:dyDescent="0.25">
      <c r="A82" s="62"/>
      <c r="B82" s="63"/>
      <c r="C82" s="64"/>
      <c r="D82" s="65"/>
    </row>
    <row r="83" spans="1:4" ht="15.75" x14ac:dyDescent="0.25">
      <c r="A83" s="51" t="s">
        <v>114</v>
      </c>
      <c r="B83" s="52" t="s">
        <v>70</v>
      </c>
      <c r="C83" s="53"/>
      <c r="D83" s="54"/>
    </row>
    <row r="84" spans="1:4" x14ac:dyDescent="0.2">
      <c r="A84" s="55">
        <v>1</v>
      </c>
      <c r="B84" s="38"/>
      <c r="C84" s="56" t="s">
        <v>100</v>
      </c>
      <c r="D84" s="57">
        <v>570298</v>
      </c>
    </row>
    <row r="85" spans="1:4" x14ac:dyDescent="0.2">
      <c r="A85" s="55">
        <v>2</v>
      </c>
      <c r="B85" s="38"/>
      <c r="C85" s="56" t="s">
        <v>101</v>
      </c>
      <c r="D85" s="57">
        <v>0</v>
      </c>
    </row>
    <row r="86" spans="1:4" x14ac:dyDescent="0.2">
      <c r="A86" s="55">
        <v>3</v>
      </c>
      <c r="B86" s="38"/>
      <c r="C86" s="56" t="s">
        <v>102</v>
      </c>
      <c r="D86" s="57">
        <v>0</v>
      </c>
    </row>
    <row r="87" spans="1:4" x14ac:dyDescent="0.2">
      <c r="A87" s="55">
        <v>4</v>
      </c>
      <c r="B87" s="38"/>
      <c r="C87" s="56" t="s">
        <v>103</v>
      </c>
      <c r="D87" s="57">
        <v>0</v>
      </c>
    </row>
    <row r="88" spans="1:4" ht="15.75" thickBot="1" x14ac:dyDescent="0.25">
      <c r="A88" s="55">
        <v>5</v>
      </c>
      <c r="B88" s="38"/>
      <c r="C88" s="56" t="s">
        <v>104</v>
      </c>
      <c r="D88" s="57">
        <v>0</v>
      </c>
    </row>
    <row r="89" spans="1:4" ht="16.5" customHeight="1" thickBot="1" x14ac:dyDescent="0.25">
      <c r="A89" s="58"/>
      <c r="B89" s="59"/>
      <c r="C89" s="60" t="s">
        <v>105</v>
      </c>
      <c r="D89" s="61">
        <f>+D88+D87+D86+D85+D84</f>
        <v>570298</v>
      </c>
    </row>
    <row r="90" spans="1:4" ht="16.5" customHeight="1" x14ac:dyDescent="0.25">
      <c r="A90" s="62"/>
      <c r="B90" s="63"/>
      <c r="C90" s="64"/>
      <c r="D90" s="65"/>
    </row>
    <row r="91" spans="1:4" ht="15.75" x14ac:dyDescent="0.25">
      <c r="A91" s="51" t="s">
        <v>115</v>
      </c>
      <c r="B91" s="52" t="s">
        <v>74</v>
      </c>
      <c r="C91" s="53"/>
      <c r="D91" s="54"/>
    </row>
    <row r="92" spans="1:4" x14ac:dyDescent="0.2">
      <c r="A92" s="55">
        <v>1</v>
      </c>
      <c r="B92" s="38"/>
      <c r="C92" s="56" t="s">
        <v>100</v>
      </c>
      <c r="D92" s="57">
        <v>1470218</v>
      </c>
    </row>
    <row r="93" spans="1:4" x14ac:dyDescent="0.2">
      <c r="A93" s="55">
        <v>2</v>
      </c>
      <c r="B93" s="38"/>
      <c r="C93" s="56" t="s">
        <v>101</v>
      </c>
      <c r="D93" s="57">
        <v>0</v>
      </c>
    </row>
    <row r="94" spans="1:4" x14ac:dyDescent="0.2">
      <c r="A94" s="55">
        <v>3</v>
      </c>
      <c r="B94" s="38"/>
      <c r="C94" s="56" t="s">
        <v>102</v>
      </c>
      <c r="D94" s="57">
        <v>0</v>
      </c>
    </row>
    <row r="95" spans="1:4" x14ac:dyDescent="0.2">
      <c r="A95" s="55">
        <v>4</v>
      </c>
      <c r="B95" s="38"/>
      <c r="C95" s="56" t="s">
        <v>103</v>
      </c>
      <c r="D95" s="57">
        <v>0</v>
      </c>
    </row>
    <row r="96" spans="1:4" ht="15.75" thickBot="1" x14ac:dyDescent="0.25">
      <c r="A96" s="55">
        <v>5</v>
      </c>
      <c r="B96" s="38"/>
      <c r="C96" s="56" t="s">
        <v>104</v>
      </c>
      <c r="D96" s="57">
        <v>0</v>
      </c>
    </row>
    <row r="97" spans="1:4" ht="16.5" customHeight="1" thickBot="1" x14ac:dyDescent="0.25">
      <c r="A97" s="58"/>
      <c r="B97" s="59"/>
      <c r="C97" s="60" t="s">
        <v>105</v>
      </c>
      <c r="D97" s="61">
        <f>+D96+D95+D94+D93+D92</f>
        <v>1470218</v>
      </c>
    </row>
    <row r="98" spans="1:4" ht="16.5" customHeight="1" x14ac:dyDescent="0.25">
      <c r="A98" s="62"/>
      <c r="B98" s="63"/>
      <c r="C98" s="64"/>
      <c r="D98" s="65"/>
    </row>
    <row r="99" spans="1:4" ht="15.75" x14ac:dyDescent="0.25">
      <c r="A99" s="51" t="s">
        <v>116</v>
      </c>
      <c r="B99" s="52" t="s">
        <v>84</v>
      </c>
      <c r="C99" s="53"/>
      <c r="D99" s="54"/>
    </row>
    <row r="100" spans="1:4" x14ac:dyDescent="0.2">
      <c r="A100" s="55">
        <v>1</v>
      </c>
      <c r="B100" s="38"/>
      <c r="C100" s="56" t="s">
        <v>100</v>
      </c>
      <c r="D100" s="57">
        <v>6373157</v>
      </c>
    </row>
    <row r="101" spans="1:4" x14ac:dyDescent="0.2">
      <c r="A101" s="55">
        <v>2</v>
      </c>
      <c r="B101" s="38"/>
      <c r="C101" s="56" t="s">
        <v>101</v>
      </c>
      <c r="D101" s="57">
        <v>0</v>
      </c>
    </row>
    <row r="102" spans="1:4" x14ac:dyDescent="0.2">
      <c r="A102" s="55">
        <v>3</v>
      </c>
      <c r="B102" s="38"/>
      <c r="C102" s="56" t="s">
        <v>102</v>
      </c>
      <c r="D102" s="57">
        <v>0</v>
      </c>
    </row>
    <row r="103" spans="1:4" x14ac:dyDescent="0.2">
      <c r="A103" s="55">
        <v>4</v>
      </c>
      <c r="B103" s="38"/>
      <c r="C103" s="56" t="s">
        <v>103</v>
      </c>
      <c r="D103" s="57">
        <v>0</v>
      </c>
    </row>
    <row r="104" spans="1:4" ht="15.75" thickBot="1" x14ac:dyDescent="0.25">
      <c r="A104" s="55">
        <v>5</v>
      </c>
      <c r="B104" s="38"/>
      <c r="C104" s="56" t="s">
        <v>104</v>
      </c>
      <c r="D104" s="57">
        <v>0</v>
      </c>
    </row>
    <row r="105" spans="1:4" ht="16.5" customHeight="1" thickBot="1" x14ac:dyDescent="0.25">
      <c r="A105" s="58"/>
      <c r="B105" s="59"/>
      <c r="C105" s="60" t="s">
        <v>105</v>
      </c>
      <c r="D105" s="61">
        <f>+D104+D103+D102+D101+D100</f>
        <v>6373157</v>
      </c>
    </row>
    <row r="106" spans="1:4" ht="16.5" customHeight="1" thickBot="1" x14ac:dyDescent="0.3">
      <c r="A106" s="62"/>
      <c r="B106" s="63"/>
      <c r="C106" s="64"/>
      <c r="D106" s="65"/>
    </row>
    <row r="107" spans="1:4" ht="16.5" customHeight="1" thickBot="1" x14ac:dyDescent="0.3">
      <c r="A107" s="66"/>
      <c r="B107" s="67" t="s">
        <v>117</v>
      </c>
      <c r="C107" s="60" t="s">
        <v>118</v>
      </c>
      <c r="D107" s="61">
        <f>+D105-D104+D97-D96+D89-D88+D81-D80+D73-D72+D65-D64+D57-D56+D49-D48+D41-D40+D33-D32+D25-D24+D17-D16</f>
        <v>-11400099</v>
      </c>
    </row>
    <row r="108" spans="1:4" ht="16.5" customHeight="1" thickBot="1" x14ac:dyDescent="0.3">
      <c r="A108" s="66"/>
      <c r="B108" s="67" t="s">
        <v>104</v>
      </c>
      <c r="C108" s="60"/>
      <c r="D108" s="61">
        <f>+D104+D96+D88+D80+D72+D64+D56+D48+D40+D32+D24+D16</f>
        <v>-1842576</v>
      </c>
    </row>
    <row r="109" spans="1:4" ht="16.5" customHeight="1" thickBot="1" x14ac:dyDescent="0.3">
      <c r="A109" s="66"/>
      <c r="B109" s="67" t="s">
        <v>119</v>
      </c>
      <c r="C109" s="60" t="s">
        <v>118</v>
      </c>
      <c r="D109" s="61">
        <f>SUM(D107:D108)</f>
        <v>-13242675</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REPORTING&amp;RMILFORD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88</v>
      </c>
      <c r="B4" s="467"/>
      <c r="C4" s="467"/>
      <c r="D4" s="467"/>
      <c r="E4" s="467"/>
    </row>
    <row r="5" spans="1:5" ht="15.75" customHeight="1" x14ac:dyDescent="0.25">
      <c r="A5" s="467" t="s">
        <v>120</v>
      </c>
      <c r="B5" s="467"/>
      <c r="C5" s="467"/>
      <c r="D5" s="467"/>
      <c r="E5" s="467"/>
    </row>
    <row r="6" spans="1:5" ht="16.5" customHeight="1" thickBot="1" x14ac:dyDescent="0.3">
      <c r="A6" s="69"/>
      <c r="B6" s="69"/>
      <c r="C6" s="31"/>
    </row>
    <row r="7" spans="1:5" ht="15.75" customHeight="1" x14ac:dyDescent="0.25">
      <c r="A7" s="70" t="s">
        <v>90</v>
      </c>
      <c r="B7" s="71" t="s">
        <v>91</v>
      </c>
      <c r="C7" s="72" t="s">
        <v>92</v>
      </c>
      <c r="D7" s="72" t="s">
        <v>93</v>
      </c>
      <c r="E7" s="72" t="s">
        <v>121</v>
      </c>
    </row>
    <row r="8" spans="1:5" ht="31.5" customHeight="1" x14ac:dyDescent="0.25">
      <c r="A8" s="73"/>
      <c r="B8" s="74"/>
      <c r="C8" s="75"/>
      <c r="D8" s="76"/>
      <c r="E8" s="77" t="s">
        <v>122</v>
      </c>
    </row>
    <row r="9" spans="1:5" ht="16.5" customHeight="1" thickBot="1" x14ac:dyDescent="0.3">
      <c r="A9" s="78" t="s">
        <v>5</v>
      </c>
      <c r="B9" s="79" t="s">
        <v>96</v>
      </c>
      <c r="C9" s="80" t="s">
        <v>123</v>
      </c>
      <c r="D9" s="80" t="s">
        <v>124</v>
      </c>
      <c r="E9" s="81" t="s">
        <v>125</v>
      </c>
    </row>
    <row r="10" spans="1:5" ht="15.75" customHeight="1" x14ac:dyDescent="0.25">
      <c r="A10" s="82"/>
      <c r="B10" s="83"/>
      <c r="C10" s="84"/>
      <c r="D10" s="83"/>
      <c r="E10" s="85"/>
    </row>
    <row r="11" spans="1:5" ht="15.75" x14ac:dyDescent="0.25">
      <c r="A11" s="86" t="s">
        <v>126</v>
      </c>
      <c r="B11" s="87" t="s">
        <v>10</v>
      </c>
      <c r="C11" s="53"/>
      <c r="D11" s="53"/>
      <c r="E11" s="88"/>
    </row>
    <row r="12" spans="1:5" ht="31.5" x14ac:dyDescent="0.25">
      <c r="A12" s="89"/>
      <c r="B12" s="90"/>
      <c r="C12" s="91" t="s">
        <v>127</v>
      </c>
      <c r="D12" s="92" t="s">
        <v>128</v>
      </c>
      <c r="E12" s="93">
        <v>62308</v>
      </c>
    </row>
    <row r="13" spans="1:5" x14ac:dyDescent="0.2">
      <c r="A13" s="94">
        <v>1</v>
      </c>
      <c r="B13" s="95"/>
      <c r="C13" s="96" t="s">
        <v>129</v>
      </c>
      <c r="D13" s="97" t="s">
        <v>130</v>
      </c>
      <c r="E13" s="98">
        <v>27335</v>
      </c>
    </row>
    <row r="14" spans="1:5" x14ac:dyDescent="0.2">
      <c r="A14" s="94">
        <v>2</v>
      </c>
      <c r="B14" s="95"/>
      <c r="C14" s="96" t="s">
        <v>131</v>
      </c>
      <c r="D14" s="97" t="s">
        <v>130</v>
      </c>
      <c r="E14" s="98">
        <v>-2442974</v>
      </c>
    </row>
    <row r="15" spans="1:5" x14ac:dyDescent="0.2">
      <c r="A15" s="94">
        <v>3</v>
      </c>
      <c r="B15" s="95"/>
      <c r="C15" s="96" t="s">
        <v>132</v>
      </c>
      <c r="D15" s="97" t="s">
        <v>130</v>
      </c>
      <c r="E15" s="98">
        <v>2326526</v>
      </c>
    </row>
    <row r="16" spans="1:5" x14ac:dyDescent="0.2">
      <c r="A16" s="94">
        <v>4</v>
      </c>
      <c r="B16" s="95"/>
      <c r="C16" s="96" t="s">
        <v>133</v>
      </c>
      <c r="D16" s="97" t="s">
        <v>130</v>
      </c>
      <c r="E16" s="98">
        <v>609430</v>
      </c>
    </row>
    <row r="17" spans="1:5" x14ac:dyDescent="0.2">
      <c r="A17" s="94">
        <v>5</v>
      </c>
      <c r="B17" s="95"/>
      <c r="C17" s="96" t="s">
        <v>134</v>
      </c>
      <c r="D17" s="97" t="s">
        <v>130</v>
      </c>
      <c r="E17" s="98">
        <v>55820</v>
      </c>
    </row>
    <row r="18" spans="1:5" x14ac:dyDescent="0.2">
      <c r="A18" s="94">
        <v>6</v>
      </c>
      <c r="B18" s="95"/>
      <c r="C18" s="96" t="s">
        <v>135</v>
      </c>
      <c r="D18" s="97" t="s">
        <v>130</v>
      </c>
      <c r="E18" s="98">
        <v>32705</v>
      </c>
    </row>
    <row r="19" spans="1:5" ht="15.75" thickBot="1" x14ac:dyDescent="0.25">
      <c r="A19" s="94">
        <v>7</v>
      </c>
      <c r="B19" s="95"/>
      <c r="C19" s="96" t="s">
        <v>136</v>
      </c>
      <c r="D19" s="97" t="s">
        <v>130</v>
      </c>
      <c r="E19" s="98">
        <v>588</v>
      </c>
    </row>
    <row r="20" spans="1:5" s="68" customFormat="1" ht="16.5" customHeight="1" thickBot="1" x14ac:dyDescent="0.3">
      <c r="A20" s="99"/>
      <c r="B20" s="100"/>
      <c r="C20" s="101" t="s">
        <v>137</v>
      </c>
      <c r="D20" s="92" t="s">
        <v>138</v>
      </c>
      <c r="E20" s="102">
        <f>SUM(E12:E19)</f>
        <v>671738</v>
      </c>
    </row>
    <row r="21" spans="1:5" s="68" customFormat="1" ht="15.75" customHeight="1" x14ac:dyDescent="0.2">
      <c r="A21" s="103"/>
      <c r="B21" s="104"/>
      <c r="C21" s="105"/>
      <c r="D21" s="106"/>
      <c r="E21" s="107"/>
    </row>
    <row r="22" spans="1:5" ht="15.75" x14ac:dyDescent="0.25">
      <c r="A22" s="86" t="s">
        <v>139</v>
      </c>
      <c r="B22" s="87" t="s">
        <v>39</v>
      </c>
      <c r="C22" s="53"/>
      <c r="D22" s="53"/>
      <c r="E22" s="88"/>
    </row>
    <row r="23" spans="1:5" ht="31.5" x14ac:dyDescent="0.25">
      <c r="A23" s="89"/>
      <c r="B23" s="90"/>
      <c r="C23" s="91" t="s">
        <v>127</v>
      </c>
      <c r="D23" s="92" t="s">
        <v>128</v>
      </c>
      <c r="E23" s="93">
        <v>45630</v>
      </c>
    </row>
    <row r="24" spans="1:5" x14ac:dyDescent="0.2">
      <c r="A24" s="94">
        <v>1</v>
      </c>
      <c r="B24" s="95"/>
      <c r="C24" s="96" t="s">
        <v>140</v>
      </c>
      <c r="D24" s="97" t="s">
        <v>130</v>
      </c>
      <c r="E24" s="98">
        <v>-68364</v>
      </c>
    </row>
    <row r="25" spans="1:5" x14ac:dyDescent="0.2">
      <c r="A25" s="94">
        <v>2</v>
      </c>
      <c r="B25" s="95"/>
      <c r="C25" s="96" t="s">
        <v>141</v>
      </c>
      <c r="D25" s="97" t="s">
        <v>130</v>
      </c>
      <c r="E25" s="98">
        <v>44313</v>
      </c>
    </row>
    <row r="26" spans="1:5" x14ac:dyDescent="0.2">
      <c r="A26" s="94">
        <v>3</v>
      </c>
      <c r="B26" s="95"/>
      <c r="C26" s="96" t="s">
        <v>135</v>
      </c>
      <c r="D26" s="97" t="s">
        <v>130</v>
      </c>
      <c r="E26" s="98">
        <v>23435</v>
      </c>
    </row>
    <row r="27" spans="1:5" x14ac:dyDescent="0.2">
      <c r="A27" s="94">
        <v>4</v>
      </c>
      <c r="B27" s="95"/>
      <c r="C27" s="96" t="s">
        <v>132</v>
      </c>
      <c r="D27" s="97" t="s">
        <v>130</v>
      </c>
      <c r="E27" s="98">
        <v>-24861</v>
      </c>
    </row>
    <row r="28" spans="1:5" x14ac:dyDescent="0.2">
      <c r="A28" s="94">
        <v>5</v>
      </c>
      <c r="B28" s="95"/>
      <c r="C28" s="96" t="s">
        <v>129</v>
      </c>
      <c r="D28" s="97" t="s">
        <v>142</v>
      </c>
      <c r="E28" s="98">
        <v>13037</v>
      </c>
    </row>
    <row r="29" spans="1:5" x14ac:dyDescent="0.2">
      <c r="A29" s="94">
        <v>6</v>
      </c>
      <c r="B29" s="95"/>
      <c r="C29" s="96" t="s">
        <v>143</v>
      </c>
      <c r="D29" s="97" t="s">
        <v>130</v>
      </c>
      <c r="E29" s="98">
        <v>1750</v>
      </c>
    </row>
    <row r="30" spans="1:5" ht="15.75" thickBot="1" x14ac:dyDescent="0.25">
      <c r="A30" s="94">
        <v>7</v>
      </c>
      <c r="B30" s="95"/>
      <c r="C30" s="96" t="s">
        <v>144</v>
      </c>
      <c r="D30" s="97" t="s">
        <v>130</v>
      </c>
      <c r="E30" s="98">
        <v>1175</v>
      </c>
    </row>
    <row r="31" spans="1:5" s="68" customFormat="1" ht="16.5" customHeight="1" thickBot="1" x14ac:dyDescent="0.3">
      <c r="A31" s="99"/>
      <c r="B31" s="100"/>
      <c r="C31" s="101" t="s">
        <v>137</v>
      </c>
      <c r="D31" s="92" t="s">
        <v>138</v>
      </c>
      <c r="E31" s="102">
        <f>SUM(E23:E30)</f>
        <v>36115</v>
      </c>
    </row>
    <row r="32" spans="1:5" s="68" customFormat="1" ht="15.75" customHeight="1" x14ac:dyDescent="0.2">
      <c r="A32" s="103"/>
      <c r="B32" s="104"/>
      <c r="C32" s="105"/>
      <c r="D32" s="106"/>
      <c r="E32" s="107"/>
    </row>
    <row r="33" spans="1:5" ht="15.75" x14ac:dyDescent="0.25">
      <c r="A33" s="86" t="s">
        <v>145</v>
      </c>
      <c r="B33" s="87" t="s">
        <v>44</v>
      </c>
      <c r="C33" s="53"/>
      <c r="D33" s="53"/>
      <c r="E33" s="88"/>
    </row>
    <row r="34" spans="1:5" ht="31.5" x14ac:dyDescent="0.25">
      <c r="A34" s="89"/>
      <c r="B34" s="90"/>
      <c r="C34" s="91" t="s">
        <v>127</v>
      </c>
      <c r="D34" s="92" t="s">
        <v>128</v>
      </c>
      <c r="E34" s="93">
        <v>1450</v>
      </c>
    </row>
    <row r="35" spans="1:5" x14ac:dyDescent="0.2">
      <c r="A35" s="94">
        <v>1</v>
      </c>
      <c r="B35" s="95"/>
      <c r="C35" s="96" t="s">
        <v>140</v>
      </c>
      <c r="D35" s="97" t="s">
        <v>130</v>
      </c>
      <c r="E35" s="98">
        <v>-3223</v>
      </c>
    </row>
    <row r="36" spans="1:5" x14ac:dyDescent="0.2">
      <c r="A36" s="94">
        <v>2</v>
      </c>
      <c r="B36" s="95"/>
      <c r="C36" s="96" t="s">
        <v>141</v>
      </c>
      <c r="D36" s="97" t="s">
        <v>130</v>
      </c>
      <c r="E36" s="98">
        <v>2306</v>
      </c>
    </row>
    <row r="37" spans="1:5" x14ac:dyDescent="0.2">
      <c r="A37" s="94">
        <v>3</v>
      </c>
      <c r="B37" s="95"/>
      <c r="C37" s="96" t="s">
        <v>135</v>
      </c>
      <c r="D37" s="97" t="s">
        <v>130</v>
      </c>
      <c r="E37" s="98">
        <v>721</v>
      </c>
    </row>
    <row r="38" spans="1:5" ht="15.75" thickBot="1" x14ac:dyDescent="0.25">
      <c r="A38" s="94">
        <v>4</v>
      </c>
      <c r="B38" s="95"/>
      <c r="C38" s="96" t="s">
        <v>136</v>
      </c>
      <c r="D38" s="97" t="s">
        <v>130</v>
      </c>
      <c r="E38" s="98">
        <v>196</v>
      </c>
    </row>
    <row r="39" spans="1:5" s="68" customFormat="1" ht="16.5" customHeight="1" thickBot="1" x14ac:dyDescent="0.3">
      <c r="A39" s="99"/>
      <c r="B39" s="100"/>
      <c r="C39" s="101" t="s">
        <v>137</v>
      </c>
      <c r="D39" s="92" t="s">
        <v>138</v>
      </c>
      <c r="E39" s="102">
        <f>SUM(E34:E38)</f>
        <v>1450</v>
      </c>
    </row>
    <row r="40" spans="1:5" s="68" customFormat="1" ht="15.75" customHeight="1" x14ac:dyDescent="0.2">
      <c r="A40" s="103"/>
      <c r="B40" s="104"/>
      <c r="C40" s="105"/>
      <c r="D40" s="106"/>
      <c r="E40" s="107"/>
    </row>
    <row r="41" spans="1:5" ht="15.75" x14ac:dyDescent="0.25">
      <c r="A41" s="86" t="s">
        <v>146</v>
      </c>
      <c r="B41" s="87" t="s">
        <v>48</v>
      </c>
      <c r="C41" s="53"/>
      <c r="D41" s="53"/>
      <c r="E41" s="88"/>
    </row>
    <row r="42" spans="1:5" ht="31.5" x14ac:dyDescent="0.25">
      <c r="A42" s="89"/>
      <c r="B42" s="90"/>
      <c r="C42" s="91" t="s">
        <v>127</v>
      </c>
      <c r="D42" s="92" t="s">
        <v>128</v>
      </c>
      <c r="E42" s="93">
        <v>16893</v>
      </c>
    </row>
    <row r="43" spans="1:5" x14ac:dyDescent="0.2">
      <c r="A43" s="94">
        <v>1</v>
      </c>
      <c r="B43" s="95"/>
      <c r="C43" s="96" t="s">
        <v>140</v>
      </c>
      <c r="D43" s="97" t="s">
        <v>130</v>
      </c>
      <c r="E43" s="98">
        <v>-44610</v>
      </c>
    </row>
    <row r="44" spans="1:5" x14ac:dyDescent="0.2">
      <c r="A44" s="94">
        <v>2</v>
      </c>
      <c r="B44" s="95"/>
      <c r="C44" s="96" t="s">
        <v>141</v>
      </c>
      <c r="D44" s="97" t="s">
        <v>130</v>
      </c>
      <c r="E44" s="98">
        <v>26978</v>
      </c>
    </row>
    <row r="45" spans="1:5" x14ac:dyDescent="0.2">
      <c r="A45" s="94">
        <v>3</v>
      </c>
      <c r="B45" s="95"/>
      <c r="C45" s="96" t="s">
        <v>135</v>
      </c>
      <c r="D45" s="97" t="s">
        <v>130</v>
      </c>
      <c r="E45" s="98">
        <v>8972</v>
      </c>
    </row>
    <row r="46" spans="1:5" x14ac:dyDescent="0.2">
      <c r="A46" s="94">
        <v>4</v>
      </c>
      <c r="B46" s="95"/>
      <c r="C46" s="96" t="s">
        <v>136</v>
      </c>
      <c r="D46" s="97" t="s">
        <v>130</v>
      </c>
      <c r="E46" s="98">
        <v>759</v>
      </c>
    </row>
    <row r="47" spans="1:5" x14ac:dyDescent="0.2">
      <c r="A47" s="94">
        <v>5</v>
      </c>
      <c r="B47" s="95"/>
      <c r="C47" s="96" t="s">
        <v>132</v>
      </c>
      <c r="D47" s="97" t="s">
        <v>130</v>
      </c>
      <c r="E47" s="98">
        <v>-49433</v>
      </c>
    </row>
    <row r="48" spans="1:5" ht="15.75" thickBot="1" x14ac:dyDescent="0.25">
      <c r="A48" s="94">
        <v>6</v>
      </c>
      <c r="B48" s="95"/>
      <c r="C48" s="96" t="s">
        <v>147</v>
      </c>
      <c r="D48" s="97" t="s">
        <v>130</v>
      </c>
      <c r="E48" s="98">
        <v>35746</v>
      </c>
    </row>
    <row r="49" spans="1:5" s="68" customFormat="1" ht="16.5" customHeight="1" thickBot="1" x14ac:dyDescent="0.3">
      <c r="A49" s="99"/>
      <c r="B49" s="100"/>
      <c r="C49" s="101" t="s">
        <v>137</v>
      </c>
      <c r="D49" s="92" t="s">
        <v>138</v>
      </c>
      <c r="E49" s="102">
        <f>SUM(E42:E48)</f>
        <v>-4695</v>
      </c>
    </row>
    <row r="50" spans="1:5" s="68" customFormat="1" ht="15.75" customHeight="1" x14ac:dyDescent="0.2">
      <c r="A50" s="103"/>
      <c r="B50" s="104"/>
      <c r="C50" s="105"/>
      <c r="D50" s="106"/>
      <c r="E50" s="107"/>
    </row>
    <row r="51" spans="1:5" ht="15.75" x14ac:dyDescent="0.25">
      <c r="A51" s="86" t="s">
        <v>148</v>
      </c>
      <c r="B51" s="87" t="s">
        <v>51</v>
      </c>
      <c r="C51" s="53"/>
      <c r="D51" s="53"/>
      <c r="E51" s="88"/>
    </row>
    <row r="52" spans="1:5" ht="31.5" x14ac:dyDescent="0.25">
      <c r="A52" s="89"/>
      <c r="B52" s="90"/>
      <c r="C52" s="91" t="s">
        <v>127</v>
      </c>
      <c r="D52" s="92" t="s">
        <v>128</v>
      </c>
      <c r="E52" s="93">
        <v>259265</v>
      </c>
    </row>
    <row r="53" spans="1:5" x14ac:dyDescent="0.2">
      <c r="A53" s="94">
        <v>1</v>
      </c>
      <c r="B53" s="95"/>
      <c r="C53" s="96" t="s">
        <v>129</v>
      </c>
      <c r="D53" s="97" t="s">
        <v>130</v>
      </c>
      <c r="E53" s="98">
        <v>14786</v>
      </c>
    </row>
    <row r="54" spans="1:5" x14ac:dyDescent="0.2">
      <c r="A54" s="94">
        <v>2</v>
      </c>
      <c r="B54" s="95"/>
      <c r="C54" s="96" t="s">
        <v>149</v>
      </c>
      <c r="D54" s="97" t="s">
        <v>130</v>
      </c>
      <c r="E54" s="98">
        <v>2707</v>
      </c>
    </row>
    <row r="55" spans="1:5" x14ac:dyDescent="0.2">
      <c r="A55" s="94">
        <v>3</v>
      </c>
      <c r="B55" s="95"/>
      <c r="C55" s="96" t="s">
        <v>150</v>
      </c>
      <c r="D55" s="97" t="s">
        <v>130</v>
      </c>
      <c r="E55" s="98">
        <v>3775</v>
      </c>
    </row>
    <row r="56" spans="1:5" x14ac:dyDescent="0.2">
      <c r="A56" s="94">
        <v>4</v>
      </c>
      <c r="B56" s="95"/>
      <c r="C56" s="96" t="s">
        <v>135</v>
      </c>
      <c r="D56" s="97" t="s">
        <v>130</v>
      </c>
      <c r="E56" s="98">
        <v>181195</v>
      </c>
    </row>
    <row r="57" spans="1:5" x14ac:dyDescent="0.2">
      <c r="A57" s="94">
        <v>5</v>
      </c>
      <c r="B57" s="95"/>
      <c r="C57" s="96" t="s">
        <v>141</v>
      </c>
      <c r="D57" s="97" t="s">
        <v>130</v>
      </c>
      <c r="E57" s="98">
        <v>549870</v>
      </c>
    </row>
    <row r="58" spans="1:5" x14ac:dyDescent="0.2">
      <c r="A58" s="94">
        <v>6</v>
      </c>
      <c r="B58" s="95"/>
      <c r="C58" s="96" t="s">
        <v>151</v>
      </c>
      <c r="D58" s="97" t="s">
        <v>130</v>
      </c>
      <c r="E58" s="98">
        <v>-45405</v>
      </c>
    </row>
    <row r="59" spans="1:5" x14ac:dyDescent="0.2">
      <c r="A59" s="94">
        <v>7</v>
      </c>
      <c r="B59" s="95"/>
      <c r="C59" s="96" t="s">
        <v>132</v>
      </c>
      <c r="D59" s="97" t="s">
        <v>130</v>
      </c>
      <c r="E59" s="98">
        <v>-662241</v>
      </c>
    </row>
    <row r="60" spans="1:5" x14ac:dyDescent="0.2">
      <c r="A60" s="94">
        <v>8</v>
      </c>
      <c r="B60" s="95"/>
      <c r="C60" s="96" t="s">
        <v>152</v>
      </c>
      <c r="D60" s="97" t="s">
        <v>130</v>
      </c>
      <c r="E60" s="98">
        <v>455243</v>
      </c>
    </row>
    <row r="61" spans="1:5" x14ac:dyDescent="0.2">
      <c r="A61" s="94">
        <v>9</v>
      </c>
      <c r="B61" s="95"/>
      <c r="C61" s="96" t="s">
        <v>153</v>
      </c>
      <c r="D61" s="97" t="s">
        <v>130</v>
      </c>
      <c r="E61" s="98">
        <v>20274</v>
      </c>
    </row>
    <row r="62" spans="1:5" x14ac:dyDescent="0.2">
      <c r="A62" s="94">
        <v>10</v>
      </c>
      <c r="B62" s="95"/>
      <c r="C62" s="96" t="s">
        <v>154</v>
      </c>
      <c r="D62" s="97" t="s">
        <v>130</v>
      </c>
      <c r="E62" s="98">
        <v>-488851</v>
      </c>
    </row>
    <row r="63" spans="1:5" x14ac:dyDescent="0.2">
      <c r="A63" s="94">
        <v>11</v>
      </c>
      <c r="B63" s="95"/>
      <c r="C63" s="96" t="s">
        <v>136</v>
      </c>
      <c r="D63" s="97" t="s">
        <v>130</v>
      </c>
      <c r="E63" s="98">
        <v>894</v>
      </c>
    </row>
    <row r="64" spans="1:5" ht="15.75" thickBot="1" x14ac:dyDescent="0.25">
      <c r="A64" s="94">
        <v>12</v>
      </c>
      <c r="B64" s="95"/>
      <c r="C64" s="96" t="s">
        <v>140</v>
      </c>
      <c r="D64" s="97" t="s">
        <v>130</v>
      </c>
      <c r="E64" s="98">
        <v>-88278</v>
      </c>
    </row>
    <row r="65" spans="1:5" s="68" customFormat="1" ht="16.5" customHeight="1" thickBot="1" x14ac:dyDescent="0.3">
      <c r="A65" s="99"/>
      <c r="B65" s="100"/>
      <c r="C65" s="101" t="s">
        <v>137</v>
      </c>
      <c r="D65" s="92" t="s">
        <v>138</v>
      </c>
      <c r="E65" s="102">
        <f>SUM(E52:E64)</f>
        <v>203234</v>
      </c>
    </row>
    <row r="66" spans="1:5" s="68" customFormat="1" ht="15.75" customHeight="1" x14ac:dyDescent="0.2">
      <c r="A66" s="103"/>
      <c r="B66" s="104"/>
      <c r="C66" s="105"/>
      <c r="D66" s="106"/>
      <c r="E66" s="107"/>
    </row>
    <row r="67" spans="1:5" ht="15.75" x14ac:dyDescent="0.25">
      <c r="A67" s="86" t="s">
        <v>155</v>
      </c>
      <c r="B67" s="87" t="s">
        <v>59</v>
      </c>
      <c r="C67" s="53"/>
      <c r="D67" s="53"/>
      <c r="E67" s="88"/>
    </row>
    <row r="68" spans="1:5" ht="31.5" x14ac:dyDescent="0.25">
      <c r="A68" s="89"/>
      <c r="B68" s="90"/>
      <c r="C68" s="91" t="s">
        <v>127</v>
      </c>
      <c r="D68" s="92" t="s">
        <v>128</v>
      </c>
      <c r="E68" s="93">
        <v>0</v>
      </c>
    </row>
    <row r="69" spans="1:5" ht="15.75" thickBot="1" x14ac:dyDescent="0.25">
      <c r="A69" s="94" t="s">
        <v>156</v>
      </c>
      <c r="B69" s="95"/>
      <c r="C69" s="96" t="s">
        <v>157</v>
      </c>
      <c r="D69" s="97" t="s">
        <v>156</v>
      </c>
      <c r="E69" s="98">
        <v>0</v>
      </c>
    </row>
    <row r="70" spans="1:5" s="68" customFormat="1" ht="16.5" customHeight="1" thickBot="1" x14ac:dyDescent="0.3">
      <c r="A70" s="99"/>
      <c r="B70" s="100"/>
      <c r="C70" s="101" t="s">
        <v>137</v>
      </c>
      <c r="D70" s="92" t="s">
        <v>138</v>
      </c>
      <c r="E70" s="102">
        <f>SUM(E68)</f>
        <v>0</v>
      </c>
    </row>
    <row r="71" spans="1:5" s="68" customFormat="1" ht="15.75" customHeight="1" x14ac:dyDescent="0.2">
      <c r="A71" s="103"/>
      <c r="B71" s="104"/>
      <c r="C71" s="105"/>
      <c r="D71" s="106"/>
      <c r="E71" s="107"/>
    </row>
    <row r="72" spans="1:5" ht="15.75" x14ac:dyDescent="0.25">
      <c r="A72" s="86" t="s">
        <v>158</v>
      </c>
      <c r="B72" s="87" t="s">
        <v>63</v>
      </c>
      <c r="C72" s="53"/>
      <c r="D72" s="53"/>
      <c r="E72" s="88"/>
    </row>
    <row r="73" spans="1:5" ht="31.5" x14ac:dyDescent="0.25">
      <c r="A73" s="89"/>
      <c r="B73" s="90"/>
      <c r="C73" s="91" t="s">
        <v>127</v>
      </c>
      <c r="D73" s="92" t="s">
        <v>128</v>
      </c>
      <c r="E73" s="93">
        <v>0</v>
      </c>
    </row>
    <row r="74" spans="1:5" ht="15.75" thickBot="1" x14ac:dyDescent="0.25">
      <c r="A74" s="94" t="s">
        <v>156</v>
      </c>
      <c r="B74" s="95"/>
      <c r="C74" s="96" t="s">
        <v>157</v>
      </c>
      <c r="D74" s="97" t="s">
        <v>156</v>
      </c>
      <c r="E74" s="98">
        <v>0</v>
      </c>
    </row>
    <row r="75" spans="1:5" s="68" customFormat="1" ht="16.5" customHeight="1" thickBot="1" x14ac:dyDescent="0.3">
      <c r="A75" s="99"/>
      <c r="B75" s="100"/>
      <c r="C75" s="101" t="s">
        <v>137</v>
      </c>
      <c r="D75" s="92" t="s">
        <v>138</v>
      </c>
      <c r="E75" s="102">
        <f>SUM(E73)</f>
        <v>0</v>
      </c>
    </row>
    <row r="76" spans="1:5" s="68" customFormat="1" ht="15.75" customHeight="1" x14ac:dyDescent="0.2">
      <c r="A76" s="103"/>
      <c r="B76" s="104"/>
      <c r="C76" s="105"/>
      <c r="D76" s="106"/>
      <c r="E76" s="107"/>
    </row>
    <row r="77" spans="1:5" ht="15.75" x14ac:dyDescent="0.25">
      <c r="A77" s="86" t="s">
        <v>159</v>
      </c>
      <c r="B77" s="87" t="s">
        <v>67</v>
      </c>
      <c r="C77" s="53"/>
      <c r="D77" s="53"/>
      <c r="E77" s="88"/>
    </row>
    <row r="78" spans="1:5" ht="31.5" x14ac:dyDescent="0.25">
      <c r="A78" s="89"/>
      <c r="B78" s="90"/>
      <c r="C78" s="91" t="s">
        <v>127</v>
      </c>
      <c r="D78" s="92" t="s">
        <v>128</v>
      </c>
      <c r="E78" s="93">
        <v>0</v>
      </c>
    </row>
    <row r="79" spans="1:5" ht="15.75" thickBot="1" x14ac:dyDescent="0.25">
      <c r="A79" s="94" t="s">
        <v>156</v>
      </c>
      <c r="B79" s="95"/>
      <c r="C79" s="96" t="s">
        <v>157</v>
      </c>
      <c r="D79" s="97" t="s">
        <v>156</v>
      </c>
      <c r="E79" s="98">
        <v>0</v>
      </c>
    </row>
    <row r="80" spans="1:5" s="68" customFormat="1" ht="16.5" customHeight="1" thickBot="1" x14ac:dyDescent="0.3">
      <c r="A80" s="99"/>
      <c r="B80" s="100"/>
      <c r="C80" s="101" t="s">
        <v>137</v>
      </c>
      <c r="D80" s="92" t="s">
        <v>138</v>
      </c>
      <c r="E80" s="102">
        <f>SUM(E78)</f>
        <v>0</v>
      </c>
    </row>
    <row r="81" spans="1:5" s="68" customFormat="1" ht="15.75" customHeight="1" x14ac:dyDescent="0.2">
      <c r="A81" s="103"/>
      <c r="B81" s="104"/>
      <c r="C81" s="105"/>
      <c r="D81" s="106"/>
      <c r="E81" s="107"/>
    </row>
    <row r="82" spans="1:5" ht="15.75" x14ac:dyDescent="0.25">
      <c r="A82" s="86" t="s">
        <v>160</v>
      </c>
      <c r="B82" s="87" t="s">
        <v>70</v>
      </c>
      <c r="C82" s="53"/>
      <c r="D82" s="53"/>
      <c r="E82" s="88"/>
    </row>
    <row r="83" spans="1:5" ht="31.5" x14ac:dyDescent="0.25">
      <c r="A83" s="89"/>
      <c r="B83" s="90"/>
      <c r="C83" s="91" t="s">
        <v>127</v>
      </c>
      <c r="D83" s="92" t="s">
        <v>128</v>
      </c>
      <c r="E83" s="93">
        <v>65344</v>
      </c>
    </row>
    <row r="84" spans="1:5" x14ac:dyDescent="0.2">
      <c r="A84" s="94">
        <v>1</v>
      </c>
      <c r="B84" s="95"/>
      <c r="C84" s="96" t="s">
        <v>140</v>
      </c>
      <c r="D84" s="97" t="s">
        <v>130</v>
      </c>
      <c r="E84" s="98">
        <v>-33225</v>
      </c>
    </row>
    <row r="85" spans="1:5" x14ac:dyDescent="0.2">
      <c r="A85" s="94">
        <v>2</v>
      </c>
      <c r="B85" s="95"/>
      <c r="C85" s="96" t="s">
        <v>141</v>
      </c>
      <c r="D85" s="97" t="s">
        <v>130</v>
      </c>
      <c r="E85" s="98">
        <v>17217</v>
      </c>
    </row>
    <row r="86" spans="1:5" x14ac:dyDescent="0.2">
      <c r="A86" s="94">
        <v>3</v>
      </c>
      <c r="B86" s="95"/>
      <c r="C86" s="96" t="s">
        <v>135</v>
      </c>
      <c r="D86" s="97" t="s">
        <v>130</v>
      </c>
      <c r="E86" s="98">
        <v>10247</v>
      </c>
    </row>
    <row r="87" spans="1:5" x14ac:dyDescent="0.2">
      <c r="A87" s="94">
        <v>4</v>
      </c>
      <c r="B87" s="95"/>
      <c r="C87" s="96" t="s">
        <v>136</v>
      </c>
      <c r="D87" s="97" t="s">
        <v>130</v>
      </c>
      <c r="E87" s="98">
        <v>294</v>
      </c>
    </row>
    <row r="88" spans="1:5" x14ac:dyDescent="0.2">
      <c r="A88" s="94">
        <v>5</v>
      </c>
      <c r="B88" s="95"/>
      <c r="C88" s="96" t="s">
        <v>132</v>
      </c>
      <c r="D88" s="97" t="s">
        <v>130</v>
      </c>
      <c r="E88" s="98">
        <v>-65344</v>
      </c>
    </row>
    <row r="89" spans="1:5" ht="15.75" thickBot="1" x14ac:dyDescent="0.25">
      <c r="A89" s="94">
        <v>6</v>
      </c>
      <c r="B89" s="95"/>
      <c r="C89" s="96" t="s">
        <v>129</v>
      </c>
      <c r="D89" s="97" t="s">
        <v>130</v>
      </c>
      <c r="E89" s="98">
        <v>5467</v>
      </c>
    </row>
    <row r="90" spans="1:5" s="68" customFormat="1" ht="16.5" customHeight="1" thickBot="1" x14ac:dyDescent="0.3">
      <c r="A90" s="99"/>
      <c r="B90" s="100"/>
      <c r="C90" s="101" t="s">
        <v>137</v>
      </c>
      <c r="D90" s="92" t="s">
        <v>138</v>
      </c>
      <c r="E90" s="102">
        <f>SUM(E83:E89)</f>
        <v>0</v>
      </c>
    </row>
    <row r="91" spans="1:5" s="68" customFormat="1" ht="15.75" customHeight="1" x14ac:dyDescent="0.2">
      <c r="A91" s="103"/>
      <c r="B91" s="104"/>
      <c r="C91" s="105"/>
      <c r="D91" s="106"/>
      <c r="E91" s="107"/>
    </row>
    <row r="92" spans="1:5" ht="15.75" x14ac:dyDescent="0.25">
      <c r="A92" s="86" t="s">
        <v>161</v>
      </c>
      <c r="B92" s="87" t="s">
        <v>74</v>
      </c>
      <c r="C92" s="53"/>
      <c r="D92" s="53"/>
      <c r="E92" s="88"/>
    </row>
    <row r="93" spans="1:5" ht="31.5" x14ac:dyDescent="0.25">
      <c r="A93" s="89"/>
      <c r="B93" s="90"/>
      <c r="C93" s="91" t="s">
        <v>127</v>
      </c>
      <c r="D93" s="92" t="s">
        <v>128</v>
      </c>
      <c r="E93" s="93">
        <v>0</v>
      </c>
    </row>
    <row r="94" spans="1:5" x14ac:dyDescent="0.2">
      <c r="A94" s="94">
        <v>1</v>
      </c>
      <c r="B94" s="95"/>
      <c r="C94" s="96" t="s">
        <v>129</v>
      </c>
      <c r="D94" s="97" t="s">
        <v>130</v>
      </c>
      <c r="E94" s="98">
        <v>86913</v>
      </c>
    </row>
    <row r="95" spans="1:5" x14ac:dyDescent="0.2">
      <c r="A95" s="94">
        <v>2</v>
      </c>
      <c r="B95" s="95"/>
      <c r="C95" s="96" t="s">
        <v>141</v>
      </c>
      <c r="D95" s="97" t="s">
        <v>130</v>
      </c>
      <c r="E95" s="98">
        <v>149875</v>
      </c>
    </row>
    <row r="96" spans="1:5" x14ac:dyDescent="0.2">
      <c r="A96" s="94">
        <v>3</v>
      </c>
      <c r="B96" s="95"/>
      <c r="C96" s="96" t="s">
        <v>135</v>
      </c>
      <c r="D96" s="97" t="s">
        <v>130</v>
      </c>
      <c r="E96" s="98">
        <v>88255</v>
      </c>
    </row>
    <row r="97" spans="1:5" ht="15.75" thickBot="1" x14ac:dyDescent="0.25">
      <c r="A97" s="94">
        <v>4</v>
      </c>
      <c r="B97" s="95"/>
      <c r="C97" s="96" t="s">
        <v>136</v>
      </c>
      <c r="D97" s="97" t="s">
        <v>130</v>
      </c>
      <c r="E97" s="98">
        <v>98</v>
      </c>
    </row>
    <row r="98" spans="1:5" s="68" customFormat="1" ht="16.5" customHeight="1" thickBot="1" x14ac:dyDescent="0.3">
      <c r="A98" s="99"/>
      <c r="B98" s="100"/>
      <c r="C98" s="101" t="s">
        <v>137</v>
      </c>
      <c r="D98" s="92" t="s">
        <v>138</v>
      </c>
      <c r="E98" s="102">
        <f>SUM(E93:E97)</f>
        <v>325141</v>
      </c>
    </row>
    <row r="99" spans="1:5" s="68" customFormat="1" ht="15.75" customHeight="1" x14ac:dyDescent="0.2">
      <c r="A99" s="103"/>
      <c r="B99" s="104"/>
      <c r="C99" s="105"/>
      <c r="D99" s="106"/>
      <c r="E99" s="107"/>
    </row>
    <row r="100" spans="1:5" ht="15.75" x14ac:dyDescent="0.25">
      <c r="A100" s="86" t="s">
        <v>162</v>
      </c>
      <c r="B100" s="87" t="s">
        <v>84</v>
      </c>
      <c r="C100" s="53"/>
      <c r="D100" s="53"/>
      <c r="E100" s="88"/>
    </row>
    <row r="101" spans="1:5" ht="31.5" x14ac:dyDescent="0.25">
      <c r="A101" s="89"/>
      <c r="B101" s="90"/>
      <c r="C101" s="91" t="s">
        <v>127</v>
      </c>
      <c r="D101" s="92" t="s">
        <v>128</v>
      </c>
      <c r="E101" s="93">
        <v>-31818</v>
      </c>
    </row>
    <row r="102" spans="1:5" x14ac:dyDescent="0.2">
      <c r="A102" s="94">
        <v>1</v>
      </c>
      <c r="B102" s="95"/>
      <c r="C102" s="96" t="s">
        <v>163</v>
      </c>
      <c r="D102" s="97" t="s">
        <v>130</v>
      </c>
      <c r="E102" s="98">
        <v>-106098</v>
      </c>
    </row>
    <row r="103" spans="1:5" x14ac:dyDescent="0.2">
      <c r="A103" s="94">
        <v>2</v>
      </c>
      <c r="B103" s="95"/>
      <c r="C103" s="96" t="s">
        <v>164</v>
      </c>
      <c r="D103" s="97" t="s">
        <v>130</v>
      </c>
      <c r="E103" s="98">
        <v>8599</v>
      </c>
    </row>
    <row r="104" spans="1:5" x14ac:dyDescent="0.2">
      <c r="A104" s="94">
        <v>3</v>
      </c>
      <c r="B104" s="95"/>
      <c r="C104" s="96" t="s">
        <v>141</v>
      </c>
      <c r="D104" s="97" t="s">
        <v>130</v>
      </c>
      <c r="E104" s="98">
        <v>85413</v>
      </c>
    </row>
    <row r="105" spans="1:5" x14ac:dyDescent="0.2">
      <c r="A105" s="94">
        <v>4</v>
      </c>
      <c r="B105" s="95"/>
      <c r="C105" s="96" t="s">
        <v>135</v>
      </c>
      <c r="D105" s="97" t="s">
        <v>130</v>
      </c>
      <c r="E105" s="98">
        <v>46073</v>
      </c>
    </row>
    <row r="106" spans="1:5" x14ac:dyDescent="0.2">
      <c r="A106" s="94">
        <v>5</v>
      </c>
      <c r="B106" s="95"/>
      <c r="C106" s="96" t="s">
        <v>136</v>
      </c>
      <c r="D106" s="97" t="s">
        <v>130</v>
      </c>
      <c r="E106" s="98">
        <v>965</v>
      </c>
    </row>
    <row r="107" spans="1:5" x14ac:dyDescent="0.2">
      <c r="A107" s="94">
        <v>6</v>
      </c>
      <c r="B107" s="95"/>
      <c r="C107" s="96" t="s">
        <v>140</v>
      </c>
      <c r="D107" s="97" t="s">
        <v>130</v>
      </c>
      <c r="E107" s="98">
        <v>-159792</v>
      </c>
    </row>
    <row r="108" spans="1:5" x14ac:dyDescent="0.2">
      <c r="A108" s="94">
        <v>7</v>
      </c>
      <c r="B108" s="95"/>
      <c r="C108" s="96" t="s">
        <v>147</v>
      </c>
      <c r="D108" s="97" t="s">
        <v>130</v>
      </c>
      <c r="E108" s="98">
        <v>35746</v>
      </c>
    </row>
    <row r="109" spans="1:5" x14ac:dyDescent="0.2">
      <c r="A109" s="94">
        <v>8</v>
      </c>
      <c r="B109" s="95"/>
      <c r="C109" s="96" t="s">
        <v>165</v>
      </c>
      <c r="D109" s="97" t="s">
        <v>130</v>
      </c>
      <c r="E109" s="98">
        <v>4944</v>
      </c>
    </row>
    <row r="110" spans="1:5" ht="15.75" thickBot="1" x14ac:dyDescent="0.25">
      <c r="A110" s="94">
        <v>9</v>
      </c>
      <c r="B110" s="95"/>
      <c r="C110" s="96" t="s">
        <v>166</v>
      </c>
      <c r="D110" s="97" t="s">
        <v>130</v>
      </c>
      <c r="E110" s="98">
        <v>1371</v>
      </c>
    </row>
    <row r="111" spans="1:5" s="68" customFormat="1" ht="16.5" customHeight="1" thickBot="1" x14ac:dyDescent="0.3">
      <c r="A111" s="99"/>
      <c r="B111" s="100"/>
      <c r="C111" s="101" t="s">
        <v>137</v>
      </c>
      <c r="D111" s="92" t="s">
        <v>138</v>
      </c>
      <c r="E111" s="102">
        <f>SUM(E101:E110)</f>
        <v>-114597</v>
      </c>
    </row>
    <row r="112" spans="1:5" s="68" customFormat="1" ht="15.75" customHeight="1" thickBot="1" x14ac:dyDescent="0.25">
      <c r="A112" s="103"/>
      <c r="B112" s="104"/>
      <c r="C112" s="105"/>
      <c r="D112" s="106"/>
      <c r="E112" s="107"/>
    </row>
    <row r="113" spans="1:5" s="113" customFormat="1" ht="19.5" customHeight="1" thickBot="1" x14ac:dyDescent="0.3">
      <c r="A113" s="108"/>
      <c r="B113" s="109"/>
      <c r="C113" s="110"/>
      <c r="D113" s="111" t="s">
        <v>167</v>
      </c>
      <c r="E113" s="112">
        <f>+E111+E98+E90+E80+E75+E70+E65+E49+E39+E31+E20</f>
        <v>1118386</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REPORTING&amp;RMILFORD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88</v>
      </c>
      <c r="B4" s="469"/>
      <c r="C4" s="469"/>
      <c r="D4" s="469"/>
      <c r="E4" s="469"/>
      <c r="F4" s="469"/>
    </row>
    <row r="5" spans="1:6" ht="15.75" x14ac:dyDescent="0.25">
      <c r="A5" s="469" t="s">
        <v>168</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169</v>
      </c>
      <c r="C9" s="124" t="s">
        <v>170</v>
      </c>
      <c r="D9" s="124" t="s">
        <v>123</v>
      </c>
      <c r="E9" s="124" t="s">
        <v>124</v>
      </c>
      <c r="F9" s="125" t="s">
        <v>171</v>
      </c>
    </row>
    <row r="10" spans="1:6" s="132" customFormat="1" ht="31.5" x14ac:dyDescent="0.25">
      <c r="A10" s="126"/>
      <c r="B10" s="127"/>
      <c r="C10" s="128"/>
      <c r="D10" s="129" t="s">
        <v>172</v>
      </c>
      <c r="E10" s="130" t="s">
        <v>173</v>
      </c>
      <c r="F10" s="131">
        <v>12588425</v>
      </c>
    </row>
    <row r="11" spans="1:6" ht="15.75" x14ac:dyDescent="0.25">
      <c r="A11" s="133" t="s">
        <v>126</v>
      </c>
      <c r="B11" s="134" t="s">
        <v>10</v>
      </c>
      <c r="C11" s="135"/>
      <c r="D11" s="136"/>
      <c r="E11" s="136"/>
      <c r="F11" s="137"/>
    </row>
    <row r="12" spans="1:6" ht="15.75" thickBot="1" x14ac:dyDescent="0.25">
      <c r="A12" s="138"/>
      <c r="B12" s="139"/>
      <c r="C12" s="140" t="s">
        <v>156</v>
      </c>
      <c r="D12" s="140" t="s">
        <v>157</v>
      </c>
      <c r="E12" s="141" t="s">
        <v>156</v>
      </c>
      <c r="F12" s="142">
        <v>0</v>
      </c>
    </row>
    <row r="13" spans="1:6" ht="16.5" thickBot="1" x14ac:dyDescent="0.3">
      <c r="A13" s="143"/>
      <c r="B13" s="144"/>
      <c r="C13" s="145"/>
      <c r="D13" s="146" t="s">
        <v>174</v>
      </c>
      <c r="E13" s="147" t="s">
        <v>175</v>
      </c>
      <c r="F13" s="148">
        <v>0</v>
      </c>
    </row>
    <row r="14" spans="1:6" ht="15.75" x14ac:dyDescent="0.25">
      <c r="A14" s="149"/>
      <c r="B14" s="150"/>
      <c r="C14" s="151"/>
      <c r="D14" s="152"/>
      <c r="E14" s="153"/>
      <c r="F14" s="154"/>
    </row>
    <row r="15" spans="1:6" ht="15.75" x14ac:dyDescent="0.25">
      <c r="A15" s="133" t="s">
        <v>139</v>
      </c>
      <c r="B15" s="134" t="s">
        <v>39</v>
      </c>
      <c r="C15" s="135"/>
      <c r="D15" s="136"/>
      <c r="E15" s="136"/>
      <c r="F15" s="137"/>
    </row>
    <row r="16" spans="1:6" ht="15.75" thickBot="1" x14ac:dyDescent="0.25">
      <c r="A16" s="138">
        <v>1</v>
      </c>
      <c r="B16" s="139"/>
      <c r="C16" s="140" t="s">
        <v>84</v>
      </c>
      <c r="D16" s="140" t="s">
        <v>176</v>
      </c>
      <c r="E16" s="141" t="s">
        <v>130</v>
      </c>
      <c r="F16" s="142">
        <v>31800</v>
      </c>
    </row>
    <row r="17" spans="1:6" ht="16.5" thickBot="1" x14ac:dyDescent="0.3">
      <c r="A17" s="143"/>
      <c r="B17" s="144"/>
      <c r="C17" s="145"/>
      <c r="D17" s="146" t="s">
        <v>174</v>
      </c>
      <c r="E17" s="147" t="s">
        <v>175</v>
      </c>
      <c r="F17" s="148">
        <f>SUM(F16:F16)</f>
        <v>31800</v>
      </c>
    </row>
    <row r="18" spans="1:6" ht="15.75" x14ac:dyDescent="0.25">
      <c r="A18" s="149"/>
      <c r="B18" s="150"/>
      <c r="C18" s="151"/>
      <c r="D18" s="152"/>
      <c r="E18" s="153"/>
      <c r="F18" s="154"/>
    </row>
    <row r="19" spans="1:6" ht="15.75" x14ac:dyDescent="0.25">
      <c r="A19" s="133" t="s">
        <v>145</v>
      </c>
      <c r="B19" s="134" t="s">
        <v>44</v>
      </c>
      <c r="C19" s="135"/>
      <c r="D19" s="136"/>
      <c r="E19" s="136"/>
      <c r="F19" s="137"/>
    </row>
    <row r="20" spans="1:6" ht="15.75" thickBot="1" x14ac:dyDescent="0.25">
      <c r="A20" s="138">
        <v>1</v>
      </c>
      <c r="B20" s="139"/>
      <c r="C20" s="140" t="s">
        <v>10</v>
      </c>
      <c r="D20" s="140" t="s">
        <v>177</v>
      </c>
      <c r="E20" s="141" t="s">
        <v>130</v>
      </c>
      <c r="F20" s="142">
        <v>11259</v>
      </c>
    </row>
    <row r="21" spans="1:6" ht="16.5" thickBot="1" x14ac:dyDescent="0.3">
      <c r="A21" s="143"/>
      <c r="B21" s="144"/>
      <c r="C21" s="145"/>
      <c r="D21" s="146" t="s">
        <v>174</v>
      </c>
      <c r="E21" s="147" t="s">
        <v>175</v>
      </c>
      <c r="F21" s="148">
        <f>SUM(F20:F20)</f>
        <v>11259</v>
      </c>
    </row>
    <row r="22" spans="1:6" ht="15.75" x14ac:dyDescent="0.25">
      <c r="A22" s="149"/>
      <c r="B22" s="150"/>
      <c r="C22" s="151"/>
      <c r="D22" s="152"/>
      <c r="E22" s="153"/>
      <c r="F22" s="154"/>
    </row>
    <row r="23" spans="1:6" ht="15.75" x14ac:dyDescent="0.25">
      <c r="A23" s="133" t="s">
        <v>146</v>
      </c>
      <c r="B23" s="134" t="s">
        <v>48</v>
      </c>
      <c r="C23" s="135"/>
      <c r="D23" s="136"/>
      <c r="E23" s="136"/>
      <c r="F23" s="137"/>
    </row>
    <row r="24" spans="1:6" ht="15.75" thickBot="1" x14ac:dyDescent="0.25">
      <c r="A24" s="138"/>
      <c r="B24" s="139"/>
      <c r="C24" s="140" t="s">
        <v>156</v>
      </c>
      <c r="D24" s="140" t="s">
        <v>157</v>
      </c>
      <c r="E24" s="141" t="s">
        <v>156</v>
      </c>
      <c r="F24" s="142">
        <v>0</v>
      </c>
    </row>
    <row r="25" spans="1:6" ht="16.5" thickBot="1" x14ac:dyDescent="0.3">
      <c r="A25" s="143"/>
      <c r="B25" s="144"/>
      <c r="C25" s="145"/>
      <c r="D25" s="146" t="s">
        <v>174</v>
      </c>
      <c r="E25" s="147" t="s">
        <v>175</v>
      </c>
      <c r="F25" s="148">
        <v>0</v>
      </c>
    </row>
    <row r="26" spans="1:6" ht="15.75" x14ac:dyDescent="0.25">
      <c r="A26" s="149"/>
      <c r="B26" s="150"/>
      <c r="C26" s="151"/>
      <c r="D26" s="152"/>
      <c r="E26" s="153"/>
      <c r="F26" s="154"/>
    </row>
    <row r="27" spans="1:6" ht="15.75" x14ac:dyDescent="0.25">
      <c r="A27" s="133" t="s">
        <v>148</v>
      </c>
      <c r="B27" s="134" t="s">
        <v>51</v>
      </c>
      <c r="C27" s="135"/>
      <c r="D27" s="136"/>
      <c r="E27" s="136"/>
      <c r="F27" s="137"/>
    </row>
    <row r="28" spans="1:6" ht="15.75" thickBot="1" x14ac:dyDescent="0.25">
      <c r="A28" s="138"/>
      <c r="B28" s="139"/>
      <c r="C28" s="140" t="s">
        <v>156</v>
      </c>
      <c r="D28" s="140" t="s">
        <v>157</v>
      </c>
      <c r="E28" s="141" t="s">
        <v>156</v>
      </c>
      <c r="F28" s="142">
        <v>0</v>
      </c>
    </row>
    <row r="29" spans="1:6" ht="16.5" thickBot="1" x14ac:dyDescent="0.3">
      <c r="A29" s="143"/>
      <c r="B29" s="144"/>
      <c r="C29" s="145"/>
      <c r="D29" s="146" t="s">
        <v>174</v>
      </c>
      <c r="E29" s="147" t="s">
        <v>175</v>
      </c>
      <c r="F29" s="148">
        <v>0</v>
      </c>
    </row>
    <row r="30" spans="1:6" ht="15.75" x14ac:dyDescent="0.25">
      <c r="A30" s="149"/>
      <c r="B30" s="150"/>
      <c r="C30" s="151"/>
      <c r="D30" s="152"/>
      <c r="E30" s="153"/>
      <c r="F30" s="154"/>
    </row>
    <row r="31" spans="1:6" ht="15.75" x14ac:dyDescent="0.25">
      <c r="A31" s="133" t="s">
        <v>155</v>
      </c>
      <c r="B31" s="134" t="s">
        <v>59</v>
      </c>
      <c r="C31" s="135"/>
      <c r="D31" s="136"/>
      <c r="E31" s="136"/>
      <c r="F31" s="137"/>
    </row>
    <row r="32" spans="1:6" ht="15.75" thickBot="1" x14ac:dyDescent="0.25">
      <c r="A32" s="138"/>
      <c r="B32" s="139"/>
      <c r="C32" s="140" t="s">
        <v>156</v>
      </c>
      <c r="D32" s="140" t="s">
        <v>157</v>
      </c>
      <c r="E32" s="141" t="s">
        <v>156</v>
      </c>
      <c r="F32" s="142">
        <v>0</v>
      </c>
    </row>
    <row r="33" spans="1:6" ht="16.5" thickBot="1" x14ac:dyDescent="0.3">
      <c r="A33" s="143"/>
      <c r="B33" s="144"/>
      <c r="C33" s="145"/>
      <c r="D33" s="146" t="s">
        <v>174</v>
      </c>
      <c r="E33" s="147" t="s">
        <v>175</v>
      </c>
      <c r="F33" s="148">
        <v>0</v>
      </c>
    </row>
    <row r="34" spans="1:6" ht="15.75" x14ac:dyDescent="0.25">
      <c r="A34" s="149"/>
      <c r="B34" s="150"/>
      <c r="C34" s="151"/>
      <c r="D34" s="152"/>
      <c r="E34" s="153"/>
      <c r="F34" s="154"/>
    </row>
    <row r="35" spans="1:6" ht="15.75" x14ac:dyDescent="0.25">
      <c r="A35" s="133" t="s">
        <v>158</v>
      </c>
      <c r="B35" s="134" t="s">
        <v>63</v>
      </c>
      <c r="C35" s="135"/>
      <c r="D35" s="136"/>
      <c r="E35" s="136"/>
      <c r="F35" s="137"/>
    </row>
    <row r="36" spans="1:6" ht="15.75" thickBot="1" x14ac:dyDescent="0.25">
      <c r="A36" s="138"/>
      <c r="B36" s="139"/>
      <c r="C36" s="140" t="s">
        <v>156</v>
      </c>
      <c r="D36" s="140" t="s">
        <v>157</v>
      </c>
      <c r="E36" s="141" t="s">
        <v>156</v>
      </c>
      <c r="F36" s="142">
        <v>0</v>
      </c>
    </row>
    <row r="37" spans="1:6" ht="16.5" thickBot="1" x14ac:dyDescent="0.3">
      <c r="A37" s="143"/>
      <c r="B37" s="144"/>
      <c r="C37" s="145"/>
      <c r="D37" s="146" t="s">
        <v>174</v>
      </c>
      <c r="E37" s="147" t="s">
        <v>175</v>
      </c>
      <c r="F37" s="148">
        <v>0</v>
      </c>
    </row>
    <row r="38" spans="1:6" ht="15.75" x14ac:dyDescent="0.25">
      <c r="A38" s="149"/>
      <c r="B38" s="150"/>
      <c r="C38" s="151"/>
      <c r="D38" s="152"/>
      <c r="E38" s="153"/>
      <c r="F38" s="154"/>
    </row>
    <row r="39" spans="1:6" ht="15.75" x14ac:dyDescent="0.25">
      <c r="A39" s="133" t="s">
        <v>159</v>
      </c>
      <c r="B39" s="134" t="s">
        <v>67</v>
      </c>
      <c r="C39" s="135"/>
      <c r="D39" s="136"/>
      <c r="E39" s="136"/>
      <c r="F39" s="137"/>
    </row>
    <row r="40" spans="1:6" ht="15.75" thickBot="1" x14ac:dyDescent="0.25">
      <c r="A40" s="138"/>
      <c r="B40" s="139"/>
      <c r="C40" s="140" t="s">
        <v>156</v>
      </c>
      <c r="D40" s="140" t="s">
        <v>157</v>
      </c>
      <c r="E40" s="141" t="s">
        <v>156</v>
      </c>
      <c r="F40" s="142">
        <v>0</v>
      </c>
    </row>
    <row r="41" spans="1:6" ht="16.5" thickBot="1" x14ac:dyDescent="0.3">
      <c r="A41" s="143"/>
      <c r="B41" s="144"/>
      <c r="C41" s="145"/>
      <c r="D41" s="146" t="s">
        <v>174</v>
      </c>
      <c r="E41" s="147" t="s">
        <v>175</v>
      </c>
      <c r="F41" s="148">
        <v>0</v>
      </c>
    </row>
    <row r="42" spans="1:6" ht="15.75" x14ac:dyDescent="0.25">
      <c r="A42" s="149"/>
      <c r="B42" s="150"/>
      <c r="C42" s="151"/>
      <c r="D42" s="152"/>
      <c r="E42" s="153"/>
      <c r="F42" s="154"/>
    </row>
    <row r="43" spans="1:6" ht="15.75" x14ac:dyDescent="0.25">
      <c r="A43" s="133" t="s">
        <v>160</v>
      </c>
      <c r="B43" s="134" t="s">
        <v>70</v>
      </c>
      <c r="C43" s="135"/>
      <c r="D43" s="136"/>
      <c r="E43" s="136"/>
      <c r="F43" s="137"/>
    </row>
    <row r="44" spans="1:6" ht="15.75" thickBot="1" x14ac:dyDescent="0.25">
      <c r="A44" s="138"/>
      <c r="B44" s="139"/>
      <c r="C44" s="140" t="s">
        <v>156</v>
      </c>
      <c r="D44" s="140" t="s">
        <v>157</v>
      </c>
      <c r="E44" s="141" t="s">
        <v>156</v>
      </c>
      <c r="F44" s="142">
        <v>0</v>
      </c>
    </row>
    <row r="45" spans="1:6" ht="16.5" thickBot="1" x14ac:dyDescent="0.3">
      <c r="A45" s="143"/>
      <c r="B45" s="144"/>
      <c r="C45" s="145"/>
      <c r="D45" s="146" t="s">
        <v>174</v>
      </c>
      <c r="E45" s="147" t="s">
        <v>175</v>
      </c>
      <c r="F45" s="148">
        <v>0</v>
      </c>
    </row>
    <row r="46" spans="1:6" ht="15.75" x14ac:dyDescent="0.25">
      <c r="A46" s="149"/>
      <c r="B46" s="150"/>
      <c r="C46" s="151"/>
      <c r="D46" s="152"/>
      <c r="E46" s="153"/>
      <c r="F46" s="154"/>
    </row>
    <row r="47" spans="1:6" ht="15.75" x14ac:dyDescent="0.25">
      <c r="A47" s="133" t="s">
        <v>161</v>
      </c>
      <c r="B47" s="134" t="s">
        <v>74</v>
      </c>
      <c r="C47" s="135"/>
      <c r="D47" s="136"/>
      <c r="E47" s="136"/>
      <c r="F47" s="137"/>
    </row>
    <row r="48" spans="1:6" ht="15.75" thickBot="1" x14ac:dyDescent="0.25">
      <c r="A48" s="138"/>
      <c r="B48" s="139"/>
      <c r="C48" s="140" t="s">
        <v>156</v>
      </c>
      <c r="D48" s="140" t="s">
        <v>157</v>
      </c>
      <c r="E48" s="141" t="s">
        <v>156</v>
      </c>
      <c r="F48" s="142">
        <v>0</v>
      </c>
    </row>
    <row r="49" spans="1:6" ht="16.5" thickBot="1" x14ac:dyDescent="0.3">
      <c r="A49" s="143"/>
      <c r="B49" s="144"/>
      <c r="C49" s="145"/>
      <c r="D49" s="146" t="s">
        <v>174</v>
      </c>
      <c r="E49" s="147" t="s">
        <v>175</v>
      </c>
      <c r="F49" s="148">
        <v>0</v>
      </c>
    </row>
    <row r="50" spans="1:6" ht="15.75" x14ac:dyDescent="0.25">
      <c r="A50" s="149"/>
      <c r="B50" s="150"/>
      <c r="C50" s="151"/>
      <c r="D50" s="152"/>
      <c r="E50" s="153"/>
      <c r="F50" s="154"/>
    </row>
    <row r="51" spans="1:6" ht="15.75" x14ac:dyDescent="0.25">
      <c r="A51" s="133" t="s">
        <v>162</v>
      </c>
      <c r="B51" s="134" t="s">
        <v>84</v>
      </c>
      <c r="C51" s="135"/>
      <c r="D51" s="136"/>
      <c r="E51" s="136"/>
      <c r="F51" s="137"/>
    </row>
    <row r="52" spans="1:6" ht="15.75" thickBot="1" x14ac:dyDescent="0.25">
      <c r="A52" s="138"/>
      <c r="B52" s="139"/>
      <c r="C52" s="140" t="s">
        <v>156</v>
      </c>
      <c r="D52" s="140" t="s">
        <v>157</v>
      </c>
      <c r="E52" s="141" t="s">
        <v>156</v>
      </c>
      <c r="F52" s="142">
        <v>0</v>
      </c>
    </row>
    <row r="53" spans="1:6" ht="16.5" thickBot="1" x14ac:dyDescent="0.3">
      <c r="A53" s="143"/>
      <c r="B53" s="144"/>
      <c r="C53" s="145"/>
      <c r="D53" s="146" t="s">
        <v>174</v>
      </c>
      <c r="E53" s="147" t="s">
        <v>175</v>
      </c>
      <c r="F53" s="148">
        <v>0</v>
      </c>
    </row>
    <row r="54" spans="1:6" ht="15.75" x14ac:dyDescent="0.25">
      <c r="A54" s="149"/>
      <c r="B54" s="150"/>
      <c r="C54" s="151"/>
      <c r="D54" s="152"/>
      <c r="E54" s="153"/>
      <c r="F54" s="154"/>
    </row>
    <row r="55" spans="1:6" ht="32.25" thickBot="1" x14ac:dyDescent="0.3">
      <c r="A55" s="155"/>
      <c r="B55" s="156"/>
      <c r="C55" s="156"/>
      <c r="D55" s="157" t="s">
        <v>178</v>
      </c>
      <c r="E55" s="158" t="s">
        <v>175</v>
      </c>
      <c r="F55" s="159">
        <f>+F53+F49+F45+F41+F37+F33+F29+F25+F21+F17+F13+F10</f>
        <v>12631484</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REPORTING&amp;RMILFORD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88</v>
      </c>
      <c r="B4" s="471"/>
      <c r="C4" s="471"/>
      <c r="D4" s="471"/>
    </row>
    <row r="5" spans="1:5" x14ac:dyDescent="0.2">
      <c r="A5" s="471" t="s">
        <v>179</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180</v>
      </c>
      <c r="C8" s="169"/>
      <c r="D8" s="170"/>
    </row>
    <row r="9" spans="1:5" ht="14.25" customHeight="1" thickBot="1" x14ac:dyDescent="0.25">
      <c r="A9" s="172" t="s">
        <v>5</v>
      </c>
      <c r="B9" s="173" t="s">
        <v>181</v>
      </c>
      <c r="C9" s="174" t="s">
        <v>171</v>
      </c>
      <c r="D9" s="175" t="s">
        <v>124</v>
      </c>
    </row>
    <row r="10" spans="1:5" x14ac:dyDescent="0.2">
      <c r="A10" s="176"/>
      <c r="B10" s="177"/>
      <c r="C10" s="178"/>
      <c r="D10" s="179"/>
    </row>
    <row r="11" spans="1:5" x14ac:dyDescent="0.2">
      <c r="A11" s="180" t="s">
        <v>126</v>
      </c>
      <c r="B11" s="181" t="s">
        <v>10</v>
      </c>
      <c r="C11" s="182"/>
      <c r="D11" s="183"/>
    </row>
    <row r="12" spans="1:5" ht="15.75" thickBot="1" x14ac:dyDescent="0.25">
      <c r="A12" s="184">
        <v>0</v>
      </c>
      <c r="B12" s="185" t="s">
        <v>157</v>
      </c>
      <c r="C12" s="186">
        <v>0</v>
      </c>
      <c r="D12" s="187" t="s">
        <v>156</v>
      </c>
    </row>
    <row r="13" spans="1:5" ht="13.5" customHeight="1" thickBot="1" x14ac:dyDescent="0.25">
      <c r="A13" s="188"/>
      <c r="B13" s="189" t="s">
        <v>182</v>
      </c>
      <c r="C13" s="190">
        <v>0</v>
      </c>
      <c r="D13" s="191" t="s">
        <v>175</v>
      </c>
    </row>
    <row r="14" spans="1:5" ht="14.25" customHeight="1" x14ac:dyDescent="0.2">
      <c r="A14" s="192"/>
      <c r="B14" s="193"/>
      <c r="C14" s="194"/>
      <c r="D14" s="195"/>
    </row>
    <row r="15" spans="1:5" x14ac:dyDescent="0.2">
      <c r="A15" s="180" t="s">
        <v>139</v>
      </c>
      <c r="B15" s="181" t="s">
        <v>39</v>
      </c>
      <c r="C15" s="182"/>
      <c r="D15" s="183"/>
    </row>
    <row r="16" spans="1:5" ht="15.75" thickBot="1" x14ac:dyDescent="0.25">
      <c r="A16" s="184">
        <v>0</v>
      </c>
      <c r="B16" s="185" t="s">
        <v>157</v>
      </c>
      <c r="C16" s="186">
        <v>0</v>
      </c>
      <c r="D16" s="187" t="s">
        <v>156</v>
      </c>
    </row>
    <row r="17" spans="1:4" ht="13.5" customHeight="1" thickBot="1" x14ac:dyDescent="0.25">
      <c r="A17" s="188"/>
      <c r="B17" s="189" t="s">
        <v>182</v>
      </c>
      <c r="C17" s="190">
        <v>0</v>
      </c>
      <c r="D17" s="191" t="s">
        <v>175</v>
      </c>
    </row>
    <row r="18" spans="1:4" ht="14.25" customHeight="1" x14ac:dyDescent="0.2">
      <c r="A18" s="192"/>
      <c r="B18" s="193"/>
      <c r="C18" s="194"/>
      <c r="D18" s="195"/>
    </row>
    <row r="19" spans="1:4" x14ac:dyDescent="0.2">
      <c r="A19" s="180" t="s">
        <v>145</v>
      </c>
      <c r="B19" s="181" t="s">
        <v>44</v>
      </c>
      <c r="C19" s="182"/>
      <c r="D19" s="183"/>
    </row>
    <row r="20" spans="1:4" ht="15.75" thickBot="1" x14ac:dyDescent="0.25">
      <c r="A20" s="184">
        <v>0</v>
      </c>
      <c r="B20" s="185" t="s">
        <v>157</v>
      </c>
      <c r="C20" s="186">
        <v>0</v>
      </c>
      <c r="D20" s="187" t="s">
        <v>156</v>
      </c>
    </row>
    <row r="21" spans="1:4" ht="13.5" customHeight="1" thickBot="1" x14ac:dyDescent="0.25">
      <c r="A21" s="188"/>
      <c r="B21" s="189" t="s">
        <v>182</v>
      </c>
      <c r="C21" s="190">
        <v>0</v>
      </c>
      <c r="D21" s="191" t="s">
        <v>175</v>
      </c>
    </row>
    <row r="22" spans="1:4" ht="14.25" customHeight="1" x14ac:dyDescent="0.2">
      <c r="A22" s="192"/>
      <c r="B22" s="193"/>
      <c r="C22" s="194"/>
      <c r="D22" s="195"/>
    </row>
    <row r="23" spans="1:4" x14ac:dyDescent="0.2">
      <c r="A23" s="180" t="s">
        <v>146</v>
      </c>
      <c r="B23" s="181" t="s">
        <v>48</v>
      </c>
      <c r="C23" s="182"/>
      <c r="D23" s="183"/>
    </row>
    <row r="24" spans="1:4" ht="15.75" thickBot="1" x14ac:dyDescent="0.25">
      <c r="A24" s="184">
        <v>0</v>
      </c>
      <c r="B24" s="185" t="s">
        <v>157</v>
      </c>
      <c r="C24" s="186">
        <v>0</v>
      </c>
      <c r="D24" s="187" t="s">
        <v>156</v>
      </c>
    </row>
    <row r="25" spans="1:4" ht="13.5" customHeight="1" thickBot="1" x14ac:dyDescent="0.25">
      <c r="A25" s="188"/>
      <c r="B25" s="189" t="s">
        <v>182</v>
      </c>
      <c r="C25" s="190">
        <v>0</v>
      </c>
      <c r="D25" s="191" t="s">
        <v>175</v>
      </c>
    </row>
    <row r="26" spans="1:4" ht="14.25" customHeight="1" x14ac:dyDescent="0.2">
      <c r="A26" s="192"/>
      <c r="B26" s="193"/>
      <c r="C26" s="194"/>
      <c r="D26" s="195"/>
    </row>
    <row r="27" spans="1:4" x14ac:dyDescent="0.2">
      <c r="A27" s="180" t="s">
        <v>148</v>
      </c>
      <c r="B27" s="181" t="s">
        <v>51</v>
      </c>
      <c r="C27" s="182"/>
      <c r="D27" s="183"/>
    </row>
    <row r="28" spans="1:4" ht="15.75" thickBot="1" x14ac:dyDescent="0.25">
      <c r="A28" s="184">
        <v>0</v>
      </c>
      <c r="B28" s="185" t="s">
        <v>157</v>
      </c>
      <c r="C28" s="186">
        <v>0</v>
      </c>
      <c r="D28" s="187" t="s">
        <v>156</v>
      </c>
    </row>
    <row r="29" spans="1:4" ht="13.5" customHeight="1" thickBot="1" x14ac:dyDescent="0.25">
      <c r="A29" s="188"/>
      <c r="B29" s="189" t="s">
        <v>182</v>
      </c>
      <c r="C29" s="190">
        <v>0</v>
      </c>
      <c r="D29" s="191" t="s">
        <v>175</v>
      </c>
    </row>
    <row r="30" spans="1:4" ht="14.25" customHeight="1" x14ac:dyDescent="0.2">
      <c r="A30" s="192"/>
      <c r="B30" s="193"/>
      <c r="C30" s="194"/>
      <c r="D30" s="195"/>
    </row>
    <row r="31" spans="1:4" x14ac:dyDescent="0.2">
      <c r="A31" s="180" t="s">
        <v>155</v>
      </c>
      <c r="B31" s="181" t="s">
        <v>59</v>
      </c>
      <c r="C31" s="182"/>
      <c r="D31" s="183"/>
    </row>
    <row r="32" spans="1:4" ht="15.75" thickBot="1" x14ac:dyDescent="0.25">
      <c r="A32" s="184">
        <v>0</v>
      </c>
      <c r="B32" s="185" t="s">
        <v>157</v>
      </c>
      <c r="C32" s="186">
        <v>0</v>
      </c>
      <c r="D32" s="187" t="s">
        <v>156</v>
      </c>
    </row>
    <row r="33" spans="1:4" ht="13.5" customHeight="1" thickBot="1" x14ac:dyDescent="0.25">
      <c r="A33" s="188"/>
      <c r="B33" s="189" t="s">
        <v>182</v>
      </c>
      <c r="C33" s="190">
        <v>0</v>
      </c>
      <c r="D33" s="191" t="s">
        <v>175</v>
      </c>
    </row>
    <row r="34" spans="1:4" ht="14.25" customHeight="1" x14ac:dyDescent="0.2">
      <c r="A34" s="192"/>
      <c r="B34" s="193"/>
      <c r="C34" s="194"/>
      <c r="D34" s="195"/>
    </row>
    <row r="35" spans="1:4" x14ac:dyDescent="0.2">
      <c r="A35" s="180" t="s">
        <v>158</v>
      </c>
      <c r="B35" s="181" t="s">
        <v>63</v>
      </c>
      <c r="C35" s="182"/>
      <c r="D35" s="183"/>
    </row>
    <row r="36" spans="1:4" ht="15.75" thickBot="1" x14ac:dyDescent="0.25">
      <c r="A36" s="184">
        <v>0</v>
      </c>
      <c r="B36" s="185" t="s">
        <v>157</v>
      </c>
      <c r="C36" s="186">
        <v>0</v>
      </c>
      <c r="D36" s="187" t="s">
        <v>156</v>
      </c>
    </row>
    <row r="37" spans="1:4" ht="13.5" customHeight="1" thickBot="1" x14ac:dyDescent="0.25">
      <c r="A37" s="188"/>
      <c r="B37" s="189" t="s">
        <v>182</v>
      </c>
      <c r="C37" s="190">
        <v>0</v>
      </c>
      <c r="D37" s="191" t="s">
        <v>175</v>
      </c>
    </row>
    <row r="38" spans="1:4" ht="14.25" customHeight="1" x14ac:dyDescent="0.2">
      <c r="A38" s="192"/>
      <c r="B38" s="193"/>
      <c r="C38" s="194"/>
      <c r="D38" s="195"/>
    </row>
    <row r="39" spans="1:4" x14ac:dyDescent="0.2">
      <c r="A39" s="180" t="s">
        <v>159</v>
      </c>
      <c r="B39" s="181" t="s">
        <v>67</v>
      </c>
      <c r="C39" s="182"/>
      <c r="D39" s="183"/>
    </row>
    <row r="40" spans="1:4" ht="15.75" thickBot="1" x14ac:dyDescent="0.25">
      <c r="A40" s="184">
        <v>0</v>
      </c>
      <c r="B40" s="185" t="s">
        <v>157</v>
      </c>
      <c r="C40" s="186">
        <v>0</v>
      </c>
      <c r="D40" s="187" t="s">
        <v>156</v>
      </c>
    </row>
    <row r="41" spans="1:4" ht="13.5" customHeight="1" thickBot="1" x14ac:dyDescent="0.25">
      <c r="A41" s="188"/>
      <c r="B41" s="189" t="s">
        <v>182</v>
      </c>
      <c r="C41" s="190">
        <v>0</v>
      </c>
      <c r="D41" s="191" t="s">
        <v>175</v>
      </c>
    </row>
    <row r="42" spans="1:4" ht="14.25" customHeight="1" x14ac:dyDescent="0.2">
      <c r="A42" s="192"/>
      <c r="B42" s="193"/>
      <c r="C42" s="194"/>
      <c r="D42" s="195"/>
    </row>
    <row r="43" spans="1:4" x14ac:dyDescent="0.2">
      <c r="A43" s="180" t="s">
        <v>160</v>
      </c>
      <c r="B43" s="181" t="s">
        <v>70</v>
      </c>
      <c r="C43" s="182"/>
      <c r="D43" s="183"/>
    </row>
    <row r="44" spans="1:4" ht="15.75" thickBot="1" x14ac:dyDescent="0.25">
      <c r="A44" s="184">
        <v>0</v>
      </c>
      <c r="B44" s="185" t="s">
        <v>157</v>
      </c>
      <c r="C44" s="186">
        <v>0</v>
      </c>
      <c r="D44" s="187" t="s">
        <v>156</v>
      </c>
    </row>
    <row r="45" spans="1:4" ht="13.5" customHeight="1" thickBot="1" x14ac:dyDescent="0.25">
      <c r="A45" s="188"/>
      <c r="B45" s="189" t="s">
        <v>182</v>
      </c>
      <c r="C45" s="190">
        <v>0</v>
      </c>
      <c r="D45" s="191" t="s">
        <v>175</v>
      </c>
    </row>
    <row r="46" spans="1:4" ht="14.25" customHeight="1" x14ac:dyDescent="0.2">
      <c r="A46" s="192"/>
      <c r="B46" s="193"/>
      <c r="C46" s="194"/>
      <c r="D46" s="195"/>
    </row>
    <row r="47" spans="1:4" x14ac:dyDescent="0.2">
      <c r="A47" s="180" t="s">
        <v>161</v>
      </c>
      <c r="B47" s="181" t="s">
        <v>74</v>
      </c>
      <c r="C47" s="182"/>
      <c r="D47" s="183"/>
    </row>
    <row r="48" spans="1:4" ht="15.75" thickBot="1" x14ac:dyDescent="0.25">
      <c r="A48" s="184">
        <v>0</v>
      </c>
      <c r="B48" s="185" t="s">
        <v>157</v>
      </c>
      <c r="C48" s="186">
        <v>0</v>
      </c>
      <c r="D48" s="187" t="s">
        <v>156</v>
      </c>
    </row>
    <row r="49" spans="1:4" ht="13.5" customHeight="1" thickBot="1" x14ac:dyDescent="0.25">
      <c r="A49" s="188"/>
      <c r="B49" s="189" t="s">
        <v>182</v>
      </c>
      <c r="C49" s="190">
        <v>0</v>
      </c>
      <c r="D49" s="191" t="s">
        <v>175</v>
      </c>
    </row>
    <row r="50" spans="1:4" ht="14.25" customHeight="1" x14ac:dyDescent="0.2">
      <c r="A50" s="192"/>
      <c r="B50" s="193"/>
      <c r="C50" s="194"/>
      <c r="D50" s="195"/>
    </row>
    <row r="51" spans="1:4" x14ac:dyDescent="0.2">
      <c r="A51" s="180" t="s">
        <v>162</v>
      </c>
      <c r="B51" s="181" t="s">
        <v>84</v>
      </c>
      <c r="C51" s="182"/>
      <c r="D51" s="183"/>
    </row>
    <row r="52" spans="1:4" ht="15.75" thickBot="1" x14ac:dyDescent="0.25">
      <c r="A52" s="184">
        <v>0</v>
      </c>
      <c r="B52" s="185" t="s">
        <v>157</v>
      </c>
      <c r="C52" s="186">
        <v>0</v>
      </c>
      <c r="D52" s="187" t="s">
        <v>156</v>
      </c>
    </row>
    <row r="53" spans="1:4" ht="13.5" customHeight="1" thickBot="1" x14ac:dyDescent="0.25">
      <c r="A53" s="188"/>
      <c r="B53" s="189" t="s">
        <v>182</v>
      </c>
      <c r="C53" s="190">
        <v>0</v>
      </c>
      <c r="D53" s="191" t="s">
        <v>175</v>
      </c>
    </row>
    <row r="54" spans="1:4" ht="14.25" customHeight="1" x14ac:dyDescent="0.2">
      <c r="A54" s="192"/>
      <c r="B54" s="193"/>
      <c r="C54" s="194"/>
      <c r="D54" s="195"/>
    </row>
    <row r="55" spans="1:4" ht="13.5" customHeight="1" thickBot="1" x14ac:dyDescent="0.25">
      <c r="B55" s="196" t="s">
        <v>183</v>
      </c>
      <c r="C55" s="197">
        <f>+C53+C49+C45+C41+C37+C33+C29+C25+C21+C17+C13</f>
        <v>0</v>
      </c>
      <c r="D55" s="198" t="s">
        <v>175</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REPORTING&amp;RMILFORD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workbookViewId="0">
      <selection activeCell="B51" sqref="B5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88</v>
      </c>
      <c r="B4" s="471"/>
      <c r="C4" s="471"/>
      <c r="D4" s="471"/>
    </row>
    <row r="5" spans="1:4" x14ac:dyDescent="0.2">
      <c r="A5" s="471" t="s">
        <v>184</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180</v>
      </c>
      <c r="C8" s="204"/>
      <c r="D8" s="205"/>
    </row>
    <row r="9" spans="1:4" ht="14.25" customHeight="1" thickBot="1" x14ac:dyDescent="0.25">
      <c r="A9" s="206" t="s">
        <v>5</v>
      </c>
      <c r="B9" s="207" t="s">
        <v>185</v>
      </c>
      <c r="C9" s="208" t="s">
        <v>171</v>
      </c>
      <c r="D9" s="209" t="s">
        <v>186</v>
      </c>
    </row>
    <row r="10" spans="1:4" x14ac:dyDescent="0.2">
      <c r="A10" s="176"/>
      <c r="B10" s="179"/>
      <c r="C10" s="179"/>
      <c r="D10" s="178"/>
    </row>
    <row r="11" spans="1:4" x14ac:dyDescent="0.2">
      <c r="A11" s="210" t="s">
        <v>126</v>
      </c>
      <c r="B11" s="181" t="s">
        <v>10</v>
      </c>
      <c r="C11" s="179"/>
      <c r="D11" s="211"/>
    </row>
    <row r="12" spans="1:4" ht="13.5" thickBot="1" x14ac:dyDescent="0.25">
      <c r="A12" s="212">
        <v>0</v>
      </c>
      <c r="B12" s="213" t="s">
        <v>157</v>
      </c>
      <c r="C12" s="214">
        <v>0</v>
      </c>
      <c r="D12" s="215" t="s">
        <v>187</v>
      </c>
    </row>
    <row r="13" spans="1:4" ht="13.5" customHeight="1" thickBot="1" x14ac:dyDescent="0.25">
      <c r="A13" s="216"/>
      <c r="B13" s="217" t="s">
        <v>105</v>
      </c>
      <c r="C13" s="218">
        <v>0</v>
      </c>
      <c r="D13" s="219"/>
    </row>
    <row r="14" spans="1:4" ht="14.25" customHeight="1" x14ac:dyDescent="0.2">
      <c r="A14" s="220"/>
      <c r="B14" s="221"/>
      <c r="C14" s="222"/>
      <c r="D14" s="223"/>
    </row>
    <row r="15" spans="1:4" x14ac:dyDescent="0.2">
      <c r="A15" s="210" t="s">
        <v>139</v>
      </c>
      <c r="B15" s="181" t="s">
        <v>39</v>
      </c>
      <c r="C15" s="179"/>
      <c r="D15" s="211"/>
    </row>
    <row r="16" spans="1:4" ht="13.5" thickBot="1" x14ac:dyDescent="0.25">
      <c r="A16" s="212">
        <v>0</v>
      </c>
      <c r="B16" s="213" t="s">
        <v>157</v>
      </c>
      <c r="C16" s="214">
        <v>0</v>
      </c>
      <c r="D16" s="215" t="s">
        <v>187</v>
      </c>
    </row>
    <row r="17" spans="1:4" ht="13.5" customHeight="1" thickBot="1" x14ac:dyDescent="0.25">
      <c r="A17" s="216"/>
      <c r="B17" s="217" t="s">
        <v>105</v>
      </c>
      <c r="C17" s="218">
        <v>0</v>
      </c>
      <c r="D17" s="219"/>
    </row>
    <row r="18" spans="1:4" ht="14.25" customHeight="1" x14ac:dyDescent="0.2">
      <c r="A18" s="220"/>
      <c r="B18" s="221"/>
      <c r="C18" s="222"/>
      <c r="D18" s="223"/>
    </row>
    <row r="19" spans="1:4" x14ac:dyDescent="0.2">
      <c r="A19" s="210" t="s">
        <v>145</v>
      </c>
      <c r="B19" s="181" t="s">
        <v>44</v>
      </c>
      <c r="C19" s="179"/>
      <c r="D19" s="211"/>
    </row>
    <row r="20" spans="1:4" ht="13.5" thickBot="1" x14ac:dyDescent="0.25">
      <c r="A20" s="212">
        <v>0</v>
      </c>
      <c r="B20" s="213" t="s">
        <v>157</v>
      </c>
      <c r="C20" s="214">
        <v>0</v>
      </c>
      <c r="D20" s="215" t="s">
        <v>187</v>
      </c>
    </row>
    <row r="21" spans="1:4" ht="13.5" customHeight="1" thickBot="1" x14ac:dyDescent="0.25">
      <c r="A21" s="216"/>
      <c r="B21" s="217" t="s">
        <v>105</v>
      </c>
      <c r="C21" s="218">
        <v>0</v>
      </c>
      <c r="D21" s="219"/>
    </row>
    <row r="22" spans="1:4" ht="14.25" customHeight="1" x14ac:dyDescent="0.2">
      <c r="A22" s="220"/>
      <c r="B22" s="221"/>
      <c r="C22" s="222"/>
      <c r="D22" s="223"/>
    </row>
    <row r="23" spans="1:4" x14ac:dyDescent="0.2">
      <c r="A23" s="210" t="s">
        <v>146</v>
      </c>
      <c r="B23" s="181" t="s">
        <v>48</v>
      </c>
      <c r="C23" s="179"/>
      <c r="D23" s="211"/>
    </row>
    <row r="24" spans="1:4" ht="13.5" thickBot="1" x14ac:dyDescent="0.25">
      <c r="A24" s="212">
        <v>0</v>
      </c>
      <c r="B24" s="213" t="s">
        <v>157</v>
      </c>
      <c r="C24" s="214">
        <v>0</v>
      </c>
      <c r="D24" s="215" t="s">
        <v>187</v>
      </c>
    </row>
    <row r="25" spans="1:4" ht="13.5" customHeight="1" thickBot="1" x14ac:dyDescent="0.25">
      <c r="A25" s="216"/>
      <c r="B25" s="217" t="s">
        <v>105</v>
      </c>
      <c r="C25" s="218">
        <v>0</v>
      </c>
      <c r="D25" s="219"/>
    </row>
    <row r="26" spans="1:4" ht="14.25" customHeight="1" x14ac:dyDescent="0.2">
      <c r="A26" s="220"/>
      <c r="B26" s="221"/>
      <c r="C26" s="222"/>
      <c r="D26" s="223"/>
    </row>
    <row r="27" spans="1:4" x14ac:dyDescent="0.2">
      <c r="A27" s="210" t="s">
        <v>148</v>
      </c>
      <c r="B27" s="181" t="s">
        <v>51</v>
      </c>
      <c r="C27" s="179"/>
      <c r="D27" s="211"/>
    </row>
    <row r="28" spans="1:4" ht="13.5" thickBot="1" x14ac:dyDescent="0.25">
      <c r="A28" s="212">
        <v>0</v>
      </c>
      <c r="B28" s="213" t="s">
        <v>157</v>
      </c>
      <c r="C28" s="214">
        <v>0</v>
      </c>
      <c r="D28" s="215" t="s">
        <v>187</v>
      </c>
    </row>
    <row r="29" spans="1:4" ht="13.5" customHeight="1" thickBot="1" x14ac:dyDescent="0.25">
      <c r="A29" s="216"/>
      <c r="B29" s="217" t="s">
        <v>105</v>
      </c>
      <c r="C29" s="218">
        <v>0</v>
      </c>
      <c r="D29" s="219"/>
    </row>
    <row r="30" spans="1:4" ht="14.25" customHeight="1" x14ac:dyDescent="0.2">
      <c r="A30" s="220"/>
      <c r="B30" s="221"/>
      <c r="C30" s="222"/>
      <c r="D30" s="223"/>
    </row>
    <row r="31" spans="1:4" x14ac:dyDescent="0.2">
      <c r="A31" s="210" t="s">
        <v>155</v>
      </c>
      <c r="B31" s="181" t="s">
        <v>59</v>
      </c>
      <c r="C31" s="179"/>
      <c r="D31" s="211"/>
    </row>
    <row r="32" spans="1:4" ht="13.5" thickBot="1" x14ac:dyDescent="0.25">
      <c r="A32" s="212">
        <v>0</v>
      </c>
      <c r="B32" s="213" t="s">
        <v>157</v>
      </c>
      <c r="C32" s="214">
        <v>0</v>
      </c>
      <c r="D32" s="215" t="s">
        <v>187</v>
      </c>
    </row>
    <row r="33" spans="1:4" ht="13.5" customHeight="1" thickBot="1" x14ac:dyDescent="0.25">
      <c r="A33" s="216"/>
      <c r="B33" s="217" t="s">
        <v>105</v>
      </c>
      <c r="C33" s="218">
        <v>0</v>
      </c>
      <c r="D33" s="219"/>
    </row>
    <row r="34" spans="1:4" ht="14.25" customHeight="1" x14ac:dyDescent="0.2">
      <c r="A34" s="220"/>
      <c r="B34" s="221"/>
      <c r="C34" s="222"/>
      <c r="D34" s="223"/>
    </row>
    <row r="35" spans="1:4" x14ac:dyDescent="0.2">
      <c r="A35" s="210" t="s">
        <v>158</v>
      </c>
      <c r="B35" s="181" t="s">
        <v>63</v>
      </c>
      <c r="C35" s="179"/>
      <c r="D35" s="211"/>
    </row>
    <row r="36" spans="1:4" ht="13.5" thickBot="1" x14ac:dyDescent="0.25">
      <c r="A36" s="212">
        <v>0</v>
      </c>
      <c r="B36" s="213" t="s">
        <v>157</v>
      </c>
      <c r="C36" s="214">
        <v>0</v>
      </c>
      <c r="D36" s="215" t="s">
        <v>187</v>
      </c>
    </row>
    <row r="37" spans="1:4" ht="13.5" customHeight="1" thickBot="1" x14ac:dyDescent="0.25">
      <c r="A37" s="216"/>
      <c r="B37" s="217" t="s">
        <v>105</v>
      </c>
      <c r="C37" s="218">
        <v>0</v>
      </c>
      <c r="D37" s="219"/>
    </row>
    <row r="38" spans="1:4" ht="14.25" customHeight="1" x14ac:dyDescent="0.2">
      <c r="A38" s="220"/>
      <c r="B38" s="221"/>
      <c r="C38" s="222"/>
      <c r="D38" s="223"/>
    </row>
    <row r="39" spans="1:4" x14ac:dyDescent="0.2">
      <c r="A39" s="210" t="s">
        <v>159</v>
      </c>
      <c r="B39" s="181" t="s">
        <v>67</v>
      </c>
      <c r="C39" s="179"/>
      <c r="D39" s="211"/>
    </row>
    <row r="40" spans="1:4" ht="13.5" thickBot="1" x14ac:dyDescent="0.25">
      <c r="A40" s="212">
        <v>0</v>
      </c>
      <c r="B40" s="213" t="s">
        <v>157</v>
      </c>
      <c r="C40" s="214">
        <v>0</v>
      </c>
      <c r="D40" s="215" t="s">
        <v>187</v>
      </c>
    </row>
    <row r="41" spans="1:4" ht="13.5" customHeight="1" thickBot="1" x14ac:dyDescent="0.25">
      <c r="A41" s="216"/>
      <c r="B41" s="217" t="s">
        <v>105</v>
      </c>
      <c r="C41" s="218">
        <v>0</v>
      </c>
      <c r="D41" s="219"/>
    </row>
    <row r="42" spans="1:4" ht="14.25" customHeight="1" x14ac:dyDescent="0.2">
      <c r="A42" s="220"/>
      <c r="B42" s="221"/>
      <c r="C42" s="222"/>
      <c r="D42" s="223"/>
    </row>
    <row r="43" spans="1:4" x14ac:dyDescent="0.2">
      <c r="A43" s="210" t="s">
        <v>160</v>
      </c>
      <c r="B43" s="181" t="s">
        <v>70</v>
      </c>
      <c r="C43" s="179"/>
      <c r="D43" s="211"/>
    </row>
    <row r="44" spans="1:4" ht="13.5" thickBot="1" x14ac:dyDescent="0.25">
      <c r="A44" s="212">
        <v>0</v>
      </c>
      <c r="B44" s="213" t="s">
        <v>157</v>
      </c>
      <c r="C44" s="214">
        <v>0</v>
      </c>
      <c r="D44" s="215" t="s">
        <v>187</v>
      </c>
    </row>
    <row r="45" spans="1:4" ht="13.5" customHeight="1" thickBot="1" x14ac:dyDescent="0.25">
      <c r="A45" s="216"/>
      <c r="B45" s="217" t="s">
        <v>105</v>
      </c>
      <c r="C45" s="218">
        <v>0</v>
      </c>
      <c r="D45" s="219"/>
    </row>
    <row r="46" spans="1:4" ht="14.25" customHeight="1" x14ac:dyDescent="0.2">
      <c r="A46" s="220"/>
      <c r="B46" s="221"/>
      <c r="C46" s="222"/>
      <c r="D46" s="223"/>
    </row>
    <row r="47" spans="1:4" x14ac:dyDescent="0.2">
      <c r="A47" s="210" t="s">
        <v>161</v>
      </c>
      <c r="B47" s="181" t="s">
        <v>74</v>
      </c>
      <c r="C47" s="179"/>
      <c r="D47" s="211"/>
    </row>
    <row r="48" spans="1:4" ht="13.5" thickBot="1" x14ac:dyDescent="0.25">
      <c r="A48" s="212">
        <v>0</v>
      </c>
      <c r="B48" s="213" t="s">
        <v>157</v>
      </c>
      <c r="C48" s="214">
        <v>0</v>
      </c>
      <c r="D48" s="215" t="s">
        <v>187</v>
      </c>
    </row>
    <row r="49" spans="1:4" ht="13.5" customHeight="1" thickBot="1" x14ac:dyDescent="0.25">
      <c r="A49" s="216"/>
      <c r="B49" s="217" t="s">
        <v>105</v>
      </c>
      <c r="C49" s="218">
        <v>0</v>
      </c>
      <c r="D49" s="219"/>
    </row>
    <row r="50" spans="1:4" ht="14.25" customHeight="1" x14ac:dyDescent="0.2">
      <c r="A50" s="220"/>
      <c r="B50" s="221"/>
      <c r="C50" s="222"/>
      <c r="D50" s="223"/>
    </row>
    <row r="51" spans="1:4" x14ac:dyDescent="0.2">
      <c r="A51" s="210" t="s">
        <v>162</v>
      </c>
      <c r="B51" s="181" t="s">
        <v>84</v>
      </c>
      <c r="C51" s="179"/>
      <c r="D51" s="211"/>
    </row>
    <row r="52" spans="1:4" ht="13.5" thickBot="1" x14ac:dyDescent="0.25">
      <c r="A52" s="212">
        <v>0</v>
      </c>
      <c r="B52" s="213" t="s">
        <v>157</v>
      </c>
      <c r="C52" s="214">
        <v>0</v>
      </c>
      <c r="D52" s="215" t="s">
        <v>187</v>
      </c>
    </row>
    <row r="53" spans="1:4" ht="13.5" customHeight="1" thickBot="1" x14ac:dyDescent="0.25">
      <c r="A53" s="216"/>
      <c r="B53" s="217" t="s">
        <v>105</v>
      </c>
      <c r="C53" s="218">
        <v>0</v>
      </c>
      <c r="D53" s="219"/>
    </row>
    <row r="54" spans="1:4" ht="14.25" customHeight="1" x14ac:dyDescent="0.2">
      <c r="A54" s="220"/>
      <c r="B54" s="221"/>
      <c r="C54" s="222"/>
      <c r="D54" s="223"/>
    </row>
    <row r="55" spans="1:4" ht="13.5" customHeight="1" thickBot="1" x14ac:dyDescent="0.25">
      <c r="A55" s="224"/>
      <c r="B55" s="225" t="s">
        <v>167</v>
      </c>
      <c r="C55" s="226">
        <f>+C53+C49+C45+C41+C37+C33+C29+C25+C21+C17+C13</f>
        <v>0</v>
      </c>
      <c r="D55"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REPORTING&amp;RMILFORD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88</v>
      </c>
      <c r="B4" s="474"/>
      <c r="C4" s="474"/>
      <c r="D4" s="474"/>
      <c r="E4" s="474"/>
      <c r="F4" s="474"/>
    </row>
    <row r="5" spans="1:6" s="229" customFormat="1" x14ac:dyDescent="0.2">
      <c r="A5" s="474" t="s">
        <v>188</v>
      </c>
      <c r="B5" s="474"/>
      <c r="C5" s="474"/>
      <c r="D5" s="474"/>
      <c r="E5" s="474"/>
      <c r="F5" s="474"/>
    </row>
    <row r="6" spans="1:6" s="229" customFormat="1" x14ac:dyDescent="0.2">
      <c r="A6" s="474" t="s">
        <v>189</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190</v>
      </c>
      <c r="D9" s="238" t="s">
        <v>191</v>
      </c>
      <c r="E9" s="239" t="s">
        <v>192</v>
      </c>
      <c r="F9" s="240" t="s">
        <v>193</v>
      </c>
    </row>
    <row r="10" spans="1:6" x14ac:dyDescent="0.2">
      <c r="A10" s="242"/>
      <c r="B10" s="243"/>
      <c r="C10" s="244"/>
      <c r="D10" s="245"/>
      <c r="E10" s="179"/>
      <c r="F10" s="178"/>
    </row>
    <row r="11" spans="1:6" ht="17.25" customHeight="1" thickBot="1" x14ac:dyDescent="0.25">
      <c r="A11" s="172" t="s">
        <v>99</v>
      </c>
      <c r="B11" s="246" t="s">
        <v>194</v>
      </c>
      <c r="C11" s="247"/>
      <c r="D11" s="247"/>
      <c r="E11" s="247"/>
      <c r="F11" s="248"/>
    </row>
    <row r="12" spans="1:6" ht="15.75" customHeight="1" x14ac:dyDescent="0.2">
      <c r="A12" s="249"/>
      <c r="B12" s="250" t="s">
        <v>195</v>
      </c>
      <c r="C12" s="251">
        <v>0</v>
      </c>
      <c r="D12" s="251">
        <v>0</v>
      </c>
      <c r="E12" s="251">
        <f t="shared" ref="E12:E18" si="0">D12-C12</f>
        <v>0</v>
      </c>
      <c r="F12" s="252">
        <f t="shared" ref="F12:F18" si="1">IF(C12=0,0,E12/C12)</f>
        <v>0</v>
      </c>
    </row>
    <row r="13" spans="1:6" x14ac:dyDescent="0.2">
      <c r="A13" s="253">
        <v>1</v>
      </c>
      <c r="B13" s="254" t="s">
        <v>196</v>
      </c>
      <c r="C13" s="255">
        <v>0</v>
      </c>
      <c r="D13" s="255">
        <v>0</v>
      </c>
      <c r="E13" s="255">
        <f t="shared" si="0"/>
        <v>0</v>
      </c>
      <c r="F13" s="256">
        <f t="shared" si="1"/>
        <v>0</v>
      </c>
    </row>
    <row r="14" spans="1:6" x14ac:dyDescent="0.2">
      <c r="A14" s="253">
        <v>2</v>
      </c>
      <c r="B14" s="254" t="s">
        <v>197</v>
      </c>
      <c r="C14" s="255">
        <v>0</v>
      </c>
      <c r="D14" s="255">
        <v>0</v>
      </c>
      <c r="E14" s="255">
        <f t="shared" si="0"/>
        <v>0</v>
      </c>
      <c r="F14" s="256">
        <f t="shared" si="1"/>
        <v>0</v>
      </c>
    </row>
    <row r="15" spans="1:6" x14ac:dyDescent="0.2">
      <c r="A15" s="253">
        <v>3</v>
      </c>
      <c r="B15" s="254" t="s">
        <v>198</v>
      </c>
      <c r="C15" s="255">
        <v>0</v>
      </c>
      <c r="D15" s="255">
        <v>0</v>
      </c>
      <c r="E15" s="255">
        <f t="shared" si="0"/>
        <v>0</v>
      </c>
      <c r="F15" s="256">
        <f t="shared" si="1"/>
        <v>0</v>
      </c>
    </row>
    <row r="16" spans="1:6" x14ac:dyDescent="0.2">
      <c r="A16" s="253">
        <v>4</v>
      </c>
      <c r="B16" s="254" t="s">
        <v>199</v>
      </c>
      <c r="C16" s="255">
        <v>0</v>
      </c>
      <c r="D16" s="255">
        <v>0</v>
      </c>
      <c r="E16" s="255">
        <f t="shared" si="0"/>
        <v>0</v>
      </c>
      <c r="F16" s="256">
        <f t="shared" si="1"/>
        <v>0</v>
      </c>
    </row>
    <row r="17" spans="1:6" x14ac:dyDescent="0.2">
      <c r="A17" s="257"/>
      <c r="B17" s="258" t="s">
        <v>200</v>
      </c>
      <c r="C17" s="259">
        <f>C12+(C13+C14-C15+C16)</f>
        <v>0</v>
      </c>
      <c r="D17" s="259">
        <f>D12+(D13+D14-D15+D16)</f>
        <v>0</v>
      </c>
      <c r="E17" s="259">
        <f t="shared" si="0"/>
        <v>0</v>
      </c>
      <c r="F17" s="260">
        <f t="shared" si="1"/>
        <v>0</v>
      </c>
    </row>
    <row r="18" spans="1:6" x14ac:dyDescent="0.2">
      <c r="A18" s="261">
        <v>5</v>
      </c>
      <c r="B18" s="262" t="s">
        <v>201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106</v>
      </c>
      <c r="B20" s="246" t="s">
        <v>202</v>
      </c>
      <c r="C20" s="247"/>
      <c r="D20" s="247"/>
      <c r="E20" s="247"/>
      <c r="F20" s="248"/>
    </row>
    <row r="21" spans="1:6" ht="15.75" customHeight="1" x14ac:dyDescent="0.2">
      <c r="A21" s="249"/>
      <c r="B21" s="250" t="s">
        <v>195</v>
      </c>
      <c r="C21" s="251">
        <v>0</v>
      </c>
      <c r="D21" s="251">
        <v>0</v>
      </c>
      <c r="E21" s="251">
        <f t="shared" ref="E21:E27" si="2">D21-C21</f>
        <v>0</v>
      </c>
      <c r="F21" s="252">
        <f t="shared" ref="F21:F27" si="3">IF(C21=0,0,E21/C21)</f>
        <v>0</v>
      </c>
    </row>
    <row r="22" spans="1:6" x14ac:dyDescent="0.2">
      <c r="A22" s="253">
        <v>1</v>
      </c>
      <c r="B22" s="254" t="s">
        <v>196</v>
      </c>
      <c r="C22" s="255">
        <v>0</v>
      </c>
      <c r="D22" s="255">
        <v>0</v>
      </c>
      <c r="E22" s="255">
        <f t="shared" si="2"/>
        <v>0</v>
      </c>
      <c r="F22" s="256">
        <f t="shared" si="3"/>
        <v>0</v>
      </c>
    </row>
    <row r="23" spans="1:6" x14ac:dyDescent="0.2">
      <c r="A23" s="253">
        <v>2</v>
      </c>
      <c r="B23" s="254" t="s">
        <v>197</v>
      </c>
      <c r="C23" s="255">
        <v>0</v>
      </c>
      <c r="D23" s="255">
        <v>0</v>
      </c>
      <c r="E23" s="255">
        <f t="shared" si="2"/>
        <v>0</v>
      </c>
      <c r="F23" s="256">
        <f t="shared" si="3"/>
        <v>0</v>
      </c>
    </row>
    <row r="24" spans="1:6" x14ac:dyDescent="0.2">
      <c r="A24" s="253">
        <v>3</v>
      </c>
      <c r="B24" s="254" t="s">
        <v>198</v>
      </c>
      <c r="C24" s="255">
        <v>0</v>
      </c>
      <c r="D24" s="255">
        <v>0</v>
      </c>
      <c r="E24" s="255">
        <f t="shared" si="2"/>
        <v>0</v>
      </c>
      <c r="F24" s="256">
        <f t="shared" si="3"/>
        <v>0</v>
      </c>
    </row>
    <row r="25" spans="1:6" x14ac:dyDescent="0.2">
      <c r="A25" s="253">
        <v>4</v>
      </c>
      <c r="B25" s="254" t="s">
        <v>199</v>
      </c>
      <c r="C25" s="255">
        <v>0</v>
      </c>
      <c r="D25" s="255">
        <v>0</v>
      </c>
      <c r="E25" s="255">
        <f t="shared" si="2"/>
        <v>0</v>
      </c>
      <c r="F25" s="256">
        <f t="shared" si="3"/>
        <v>0</v>
      </c>
    </row>
    <row r="26" spans="1:6" x14ac:dyDescent="0.2">
      <c r="A26" s="257"/>
      <c r="B26" s="258" t="s">
        <v>200</v>
      </c>
      <c r="C26" s="259">
        <f>C21+(C22+C23-C24+C25)</f>
        <v>0</v>
      </c>
      <c r="D26" s="259">
        <f>D21+(D22+D23-D24+D25)</f>
        <v>0</v>
      </c>
      <c r="E26" s="259">
        <f t="shared" si="2"/>
        <v>0</v>
      </c>
      <c r="F26" s="260">
        <f t="shared" si="3"/>
        <v>0</v>
      </c>
    </row>
    <row r="27" spans="1:6" x14ac:dyDescent="0.2">
      <c r="A27" s="261">
        <v>5</v>
      </c>
      <c r="B27" s="262" t="s">
        <v>201</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107</v>
      </c>
      <c r="B29" s="246" t="s">
        <v>203</v>
      </c>
      <c r="C29" s="247"/>
      <c r="D29" s="247"/>
      <c r="E29" s="247"/>
      <c r="F29" s="248"/>
    </row>
    <row r="30" spans="1:6" ht="15.75" customHeight="1" x14ac:dyDescent="0.2">
      <c r="A30" s="249"/>
      <c r="B30" s="250" t="s">
        <v>195</v>
      </c>
      <c r="C30" s="251">
        <v>0</v>
      </c>
      <c r="D30" s="251">
        <v>0</v>
      </c>
      <c r="E30" s="251">
        <f t="shared" ref="E30:E36" si="4">D30-C30</f>
        <v>0</v>
      </c>
      <c r="F30" s="252">
        <f t="shared" ref="F30:F36" si="5">IF(C30=0,0,E30/C30)</f>
        <v>0</v>
      </c>
    </row>
    <row r="31" spans="1:6" x14ac:dyDescent="0.2">
      <c r="A31" s="253">
        <v>1</v>
      </c>
      <c r="B31" s="254" t="s">
        <v>196</v>
      </c>
      <c r="C31" s="255">
        <v>0</v>
      </c>
      <c r="D31" s="255">
        <v>0</v>
      </c>
      <c r="E31" s="255">
        <f t="shared" si="4"/>
        <v>0</v>
      </c>
      <c r="F31" s="256">
        <f t="shared" si="5"/>
        <v>0</v>
      </c>
    </row>
    <row r="32" spans="1:6" x14ac:dyDescent="0.2">
      <c r="A32" s="253">
        <v>2</v>
      </c>
      <c r="B32" s="254" t="s">
        <v>197</v>
      </c>
      <c r="C32" s="255">
        <v>0</v>
      </c>
      <c r="D32" s="255">
        <v>0</v>
      </c>
      <c r="E32" s="255">
        <f t="shared" si="4"/>
        <v>0</v>
      </c>
      <c r="F32" s="256">
        <f t="shared" si="5"/>
        <v>0</v>
      </c>
    </row>
    <row r="33" spans="1:6" x14ac:dyDescent="0.2">
      <c r="A33" s="253">
        <v>3</v>
      </c>
      <c r="B33" s="254" t="s">
        <v>198</v>
      </c>
      <c r="C33" s="255">
        <v>0</v>
      </c>
      <c r="D33" s="255">
        <v>0</v>
      </c>
      <c r="E33" s="255">
        <f t="shared" si="4"/>
        <v>0</v>
      </c>
      <c r="F33" s="256">
        <f t="shared" si="5"/>
        <v>0</v>
      </c>
    </row>
    <row r="34" spans="1:6" x14ac:dyDescent="0.2">
      <c r="A34" s="253">
        <v>4</v>
      </c>
      <c r="B34" s="254" t="s">
        <v>199</v>
      </c>
      <c r="C34" s="255">
        <v>0</v>
      </c>
      <c r="D34" s="255">
        <v>0</v>
      </c>
      <c r="E34" s="255">
        <f t="shared" si="4"/>
        <v>0</v>
      </c>
      <c r="F34" s="256">
        <f t="shared" si="5"/>
        <v>0</v>
      </c>
    </row>
    <row r="35" spans="1:6" x14ac:dyDescent="0.2">
      <c r="A35" s="257"/>
      <c r="B35" s="258" t="s">
        <v>200</v>
      </c>
      <c r="C35" s="259">
        <f>C30+(C31+C32-C33+C34)</f>
        <v>0</v>
      </c>
      <c r="D35" s="259">
        <f>D30+(D31+D32-D33+D34)</f>
        <v>0</v>
      </c>
      <c r="E35" s="259">
        <f t="shared" si="4"/>
        <v>0</v>
      </c>
      <c r="F35" s="260">
        <f t="shared" si="5"/>
        <v>0</v>
      </c>
    </row>
    <row r="36" spans="1:6" x14ac:dyDescent="0.2">
      <c r="A36" s="261">
        <v>5</v>
      </c>
      <c r="B36" s="262" t="s">
        <v>201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REPORTING&amp;R&amp;10MILFORD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204</v>
      </c>
      <c r="B4" s="481"/>
      <c r="C4" s="482"/>
    </row>
    <row r="5" spans="1:4" ht="12.75" customHeight="1" thickBot="1" x14ac:dyDescent="0.3">
      <c r="A5" s="483"/>
      <c r="B5" s="484"/>
      <c r="C5" s="485"/>
    </row>
    <row r="6" spans="1:4" ht="15.75" customHeight="1" thickBot="1" x14ac:dyDescent="0.3">
      <c r="A6" s="486" t="s">
        <v>205</v>
      </c>
      <c r="B6" s="487"/>
      <c r="C6" s="488"/>
    </row>
    <row r="7" spans="1:4" ht="15.75" customHeight="1" thickBot="1" x14ac:dyDescent="0.3">
      <c r="A7" s="271">
        <v>-1</v>
      </c>
      <c r="B7" s="272">
        <v>-2</v>
      </c>
      <c r="C7" s="272">
        <v>-3</v>
      </c>
    </row>
    <row r="8" spans="1:4" ht="16.5" thickBot="1" x14ac:dyDescent="0.3">
      <c r="A8" s="273" t="s">
        <v>206</v>
      </c>
      <c r="B8" s="274" t="s">
        <v>207</v>
      </c>
      <c r="C8" s="275" t="s">
        <v>208</v>
      </c>
    </row>
    <row r="9" spans="1:4" s="277" customFormat="1" ht="12.75" customHeight="1" thickBot="1" x14ac:dyDescent="0.3">
      <c r="A9" s="475" t="s">
        <v>209</v>
      </c>
      <c r="B9" s="476"/>
      <c r="C9" s="276">
        <v>0</v>
      </c>
    </row>
    <row r="10" spans="1:4" s="277" customFormat="1" ht="15.75" customHeight="1" thickBot="1" x14ac:dyDescent="0.3">
      <c r="A10" s="477"/>
      <c r="B10" s="478"/>
      <c r="C10" s="479"/>
      <c r="D10" s="278"/>
    </row>
    <row r="11" spans="1:4" ht="15.75" customHeight="1" thickBot="1" x14ac:dyDescent="0.3">
      <c r="A11" s="279"/>
      <c r="B11" s="280" t="s">
        <v>210</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REPORTING&amp;RMILFORD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88</v>
      </c>
      <c r="B4" s="481"/>
      <c r="C4" s="481"/>
      <c r="D4" s="481"/>
      <c r="E4" s="481"/>
      <c r="F4" s="482"/>
    </row>
    <row r="5" spans="1:6" x14ac:dyDescent="0.25">
      <c r="A5" s="480" t="s">
        <v>211</v>
      </c>
      <c r="B5" s="481"/>
      <c r="C5" s="481"/>
      <c r="D5" s="481"/>
      <c r="E5" s="481"/>
      <c r="F5" s="482"/>
    </row>
    <row r="6" spans="1:6" ht="16.5" customHeight="1" thickBot="1" x14ac:dyDescent="0.3">
      <c r="A6" s="492"/>
      <c r="B6" s="493"/>
      <c r="C6" s="493"/>
      <c r="D6" s="493"/>
      <c r="E6" s="493"/>
      <c r="F6" s="494"/>
    </row>
    <row r="7" spans="1:6" ht="16.5" customHeight="1" thickBot="1" x14ac:dyDescent="0.3">
      <c r="A7" s="499" t="s">
        <v>212</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213</v>
      </c>
      <c r="B9" s="288" t="s">
        <v>214</v>
      </c>
      <c r="C9" s="289" t="s">
        <v>215</v>
      </c>
      <c r="D9" s="289" t="s">
        <v>216</v>
      </c>
      <c r="E9" s="289" t="s">
        <v>217</v>
      </c>
      <c r="F9" s="290" t="s">
        <v>218</v>
      </c>
    </row>
    <row r="10" spans="1:6" x14ac:dyDescent="0.25">
      <c r="A10" s="291"/>
      <c r="B10" s="292"/>
      <c r="C10" s="293"/>
      <c r="D10" s="293"/>
      <c r="E10" s="293"/>
      <c r="F10" s="294"/>
    </row>
    <row r="11" spans="1:6" x14ac:dyDescent="0.25">
      <c r="A11" s="295" t="s">
        <v>92</v>
      </c>
      <c r="B11" s="501" t="s">
        <v>219</v>
      </c>
      <c r="C11" s="502"/>
      <c r="D11" s="502"/>
      <c r="E11" s="502"/>
      <c r="F11" s="502"/>
    </row>
    <row r="12" spans="1:6" x14ac:dyDescent="0.25">
      <c r="A12" s="495"/>
      <c r="B12" s="496"/>
      <c r="C12" s="496"/>
      <c r="D12" s="496"/>
      <c r="E12" s="496"/>
      <c r="F12" s="496"/>
    </row>
    <row r="13" spans="1:6" x14ac:dyDescent="0.25">
      <c r="A13" s="295" t="s">
        <v>93</v>
      </c>
      <c r="B13" s="503" t="s">
        <v>220</v>
      </c>
      <c r="C13" s="504"/>
      <c r="D13" s="504"/>
      <c r="E13" s="504"/>
      <c r="F13" s="504"/>
    </row>
    <row r="14" spans="1:6" x14ac:dyDescent="0.25">
      <c r="A14" s="495"/>
      <c r="B14" s="496"/>
      <c r="C14" s="496"/>
      <c r="D14" s="496"/>
      <c r="E14" s="496"/>
      <c r="F14" s="496"/>
    </row>
    <row r="15" spans="1:6" x14ac:dyDescent="0.25">
      <c r="A15" s="295" t="s">
        <v>121</v>
      </c>
      <c r="B15" s="503" t="s">
        <v>221</v>
      </c>
      <c r="C15" s="504"/>
      <c r="D15" s="504"/>
      <c r="E15" s="504"/>
      <c r="F15" s="504"/>
    </row>
    <row r="16" spans="1:6" x14ac:dyDescent="0.25">
      <c r="A16" s="495"/>
      <c r="B16" s="496"/>
      <c r="C16" s="496"/>
      <c r="D16" s="496"/>
      <c r="E16" s="496"/>
      <c r="F16" s="496"/>
    </row>
    <row r="17" spans="1:6" x14ac:dyDescent="0.25">
      <c r="A17" s="295" t="s">
        <v>222</v>
      </c>
      <c r="B17" s="497" t="s">
        <v>223</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224</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REPORTING&amp;RMILFORD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2016-07-19T17:45:27Z</cp:lastPrinted>
  <dcterms:created xsi:type="dcterms:W3CDTF">2016-07-19T17:08:10Z</dcterms:created>
  <dcterms:modified xsi:type="dcterms:W3CDTF">2016-07-19T17:49:09Z</dcterms:modified>
</cp:coreProperties>
</file>