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5AR12M\Excel downloads\"/>
    </mc:Choice>
  </mc:AlternateContent>
  <bookViews>
    <workbookView xWindow="0" yWindow="0" windowWidth="28800" windowHeight="14235"/>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21" sheetId="16" r:id="rId13"/>
    <sheet name="Report22" sheetId="17" r:id="rId14"/>
    <sheet name="Report23" sheetId="18" r:id="rId15"/>
  </sheets>
  <definedNames>
    <definedName name="_xlnm.Print_Area" localSheetId="6">Report16!$A$10:$F$37</definedName>
    <definedName name="_xlnm.Print_Area" localSheetId="7">Report17A!$A$13:$C$13</definedName>
    <definedName name="_xlnm.Print_Area" localSheetId="8">Report17B!$A$10:$F$19</definedName>
    <definedName name="_xlnm.Print_Area" localSheetId="9">Report18!$A$9:$C$32</definedName>
    <definedName name="_xlnm.Print_Area" localSheetId="10">Report19!$A$11:$F$31</definedName>
    <definedName name="_xlnm.Print_Area" localSheetId="11">Report19B!$A$11:$F$31</definedName>
    <definedName name="_xlnm.Print_Area" localSheetId="0">Report20!$A$11:$C$164</definedName>
    <definedName name="_xlnm.Print_Area" localSheetId="12">Report21!$A$11:$E$52</definedName>
    <definedName name="_xlnm.Print_Area" localSheetId="13">Report22!$A$11:$C$20</definedName>
    <definedName name="_xlnm.Print_Area" localSheetId="14">Report23!$A$9:$F$59</definedName>
    <definedName name="_xlnm.Print_Area" localSheetId="1">Report5!$A$10:$D$96</definedName>
    <definedName name="_xlnm.Print_Area" localSheetId="2">Report6!$A$10:$E$56</definedName>
    <definedName name="_xlnm.Print_Area" localSheetId="3">Report6A!$A$10:$F$48</definedName>
    <definedName name="_xlnm.Print_Area" localSheetId="4">Report7!$A$10:$D$48</definedName>
    <definedName name="_xlnm.Print_Area" localSheetId="5">Report8!$A$10:$D$47</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11">Report19B!$1:$9</definedName>
    <definedName name="_xlnm.Print_Titles" localSheetId="0">Report20!$1:$10</definedName>
    <definedName name="_xlnm.Print_Titles" localSheetId="12">Report21!$1:$10</definedName>
    <definedName name="_xlnm.Print_Titles" localSheetId="13">Report22!$1:$10</definedName>
    <definedName name="_xlnm.Print_Titles" localSheetId="14">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fullCalcOnLoad="1"/>
</workbook>
</file>

<file path=xl/calcChain.xml><?xml version="1.0" encoding="utf-8"?>
<calcChain xmlns="http://schemas.openxmlformats.org/spreadsheetml/2006/main">
  <c r="F56" i="18" l="1"/>
  <c r="E56" i="18"/>
  <c r="F55" i="18"/>
  <c r="E55" i="18"/>
  <c r="F54" i="18"/>
  <c r="E54" i="18"/>
  <c r="F53" i="18"/>
  <c r="E53" i="18"/>
  <c r="D51" i="18"/>
  <c r="C51" i="18"/>
  <c r="F51" i="18"/>
  <c r="F50" i="18"/>
  <c r="E50" i="18"/>
  <c r="F49" i="18"/>
  <c r="E49" i="18"/>
  <c r="F48" i="18"/>
  <c r="E48" i="18"/>
  <c r="E51" i="18"/>
  <c r="F46" i="18"/>
  <c r="D46" i="18"/>
  <c r="C46" i="18"/>
  <c r="E46" i="18"/>
  <c r="D45" i="18"/>
  <c r="C45" i="18"/>
  <c r="F45" i="18"/>
  <c r="F44" i="18"/>
  <c r="E44" i="18"/>
  <c r="F42" i="18"/>
  <c r="D42" i="18"/>
  <c r="E42" i="18"/>
  <c r="C42" i="18"/>
  <c r="F41" i="18"/>
  <c r="E41" i="18"/>
  <c r="F39" i="18"/>
  <c r="E39" i="18"/>
  <c r="F38" i="18"/>
  <c r="E38" i="18"/>
  <c r="E30" i="18"/>
  <c r="F30" i="18"/>
  <c r="E29" i="18"/>
  <c r="F29" i="18"/>
  <c r="F28" i="18"/>
  <c r="E28" i="18"/>
  <c r="E27" i="18"/>
  <c r="F27" i="18"/>
  <c r="D25" i="18"/>
  <c r="C25" i="18"/>
  <c r="E24" i="18"/>
  <c r="F24" i="18"/>
  <c r="F23" i="18"/>
  <c r="E23" i="18"/>
  <c r="E22" i="18"/>
  <c r="F22" i="18"/>
  <c r="D19" i="18"/>
  <c r="D20" i="18"/>
  <c r="E20" i="18"/>
  <c r="F20" i="18"/>
  <c r="C19" i="18"/>
  <c r="C20" i="18"/>
  <c r="F18" i="18"/>
  <c r="E18" i="18"/>
  <c r="D16" i="18"/>
  <c r="C16" i="18"/>
  <c r="E16" i="18"/>
  <c r="E15" i="18"/>
  <c r="F15" i="18"/>
  <c r="F13" i="18"/>
  <c r="E13" i="18"/>
  <c r="E12" i="18"/>
  <c r="F12" i="18"/>
  <c r="E45" i="16"/>
  <c r="E44" i="16"/>
  <c r="E41" i="16"/>
  <c r="E40" i="16"/>
  <c r="E37" i="16"/>
  <c r="E36" i="16"/>
  <c r="E33" i="16"/>
  <c r="E32" i="16"/>
  <c r="E29" i="16"/>
  <c r="E28" i="16"/>
  <c r="E25" i="16"/>
  <c r="E24" i="16"/>
  <c r="E21" i="16"/>
  <c r="E20" i="16"/>
  <c r="E17" i="16"/>
  <c r="E16" i="16"/>
  <c r="E13" i="16"/>
  <c r="E12" i="16"/>
  <c r="E31" i="15"/>
  <c r="D31" i="15"/>
  <c r="F31" i="15"/>
  <c r="F29" i="15"/>
  <c r="F27" i="15"/>
  <c r="F25" i="15"/>
  <c r="F23" i="15"/>
  <c r="F21" i="15"/>
  <c r="F19" i="15"/>
  <c r="F17" i="15"/>
  <c r="F15" i="15"/>
  <c r="F13" i="15"/>
  <c r="F11" i="15"/>
  <c r="E31" i="14"/>
  <c r="D31" i="14"/>
  <c r="F31" i="14"/>
  <c r="F29" i="14"/>
  <c r="F27" i="14"/>
  <c r="F25" i="14"/>
  <c r="F23" i="14"/>
  <c r="F21" i="14"/>
  <c r="F19" i="14"/>
  <c r="F17" i="14"/>
  <c r="F15" i="14"/>
  <c r="F13" i="14"/>
  <c r="F11" i="14"/>
  <c r="F36" i="10"/>
  <c r="E36" i="10"/>
  <c r="D35" i="10"/>
  <c r="C35" i="10"/>
  <c r="F35" i="10"/>
  <c r="F34" i="10"/>
  <c r="E34" i="10"/>
  <c r="F33" i="10"/>
  <c r="E33" i="10"/>
  <c r="F32" i="10"/>
  <c r="E32" i="10"/>
  <c r="F31" i="10"/>
  <c r="E31" i="10"/>
  <c r="F30" i="10"/>
  <c r="E30" i="10"/>
  <c r="F27" i="10"/>
  <c r="E27" i="10"/>
  <c r="D26" i="10"/>
  <c r="C26" i="10"/>
  <c r="E26" i="10"/>
  <c r="F25" i="10"/>
  <c r="E25" i="10"/>
  <c r="F24" i="10"/>
  <c r="E24" i="10"/>
  <c r="F23" i="10"/>
  <c r="E23" i="10"/>
  <c r="F22" i="10"/>
  <c r="E22" i="10"/>
  <c r="F21" i="10"/>
  <c r="E21" i="10"/>
  <c r="F18" i="10"/>
  <c r="E18" i="10"/>
  <c r="D17" i="10"/>
  <c r="C17" i="10"/>
  <c r="E17" i="10"/>
  <c r="F16" i="10"/>
  <c r="E16" i="10"/>
  <c r="F15" i="10"/>
  <c r="E15" i="10"/>
  <c r="F14" i="10"/>
  <c r="E14" i="10"/>
  <c r="F13" i="10"/>
  <c r="E13" i="10"/>
  <c r="F12" i="10"/>
  <c r="E12" i="10"/>
  <c r="C47" i="9"/>
  <c r="C25" i="8"/>
  <c r="C47" i="8"/>
  <c r="F29" i="7"/>
  <c r="F47" i="7"/>
  <c r="E54" i="6"/>
  <c r="E56" i="6"/>
  <c r="E49" i="6"/>
  <c r="E44" i="6"/>
  <c r="E39" i="6"/>
  <c r="E34" i="6"/>
  <c r="E29" i="6"/>
  <c r="E24" i="6"/>
  <c r="E19" i="6"/>
  <c r="E14" i="6"/>
  <c r="D92" i="5"/>
  <c r="D89" i="5"/>
  <c r="D91" i="5"/>
  <c r="D93" i="5"/>
  <c r="D81" i="5"/>
  <c r="D73" i="5"/>
  <c r="D65" i="5"/>
  <c r="D57" i="5"/>
  <c r="D49" i="5"/>
  <c r="D41" i="5"/>
  <c r="D33" i="5"/>
  <c r="D25" i="5"/>
  <c r="D17" i="5"/>
  <c r="E19" i="18"/>
  <c r="F19" i="18"/>
  <c r="E35" i="10"/>
  <c r="E45" i="18"/>
  <c r="F17" i="10"/>
  <c r="F26" i="10"/>
  <c r="F16" i="18"/>
  <c r="E25" i="18"/>
  <c r="F25" i="18"/>
</calcChain>
</file>

<file path=xl/sharedStrings.xml><?xml version="1.0" encoding="utf-8"?>
<sst xmlns="http://schemas.openxmlformats.org/spreadsheetml/2006/main" count="1036" uniqueCount="374">
  <si>
    <t>SAINT MARY`S HOSPITAL</t>
  </si>
  <si>
    <t xml:space="preserve">ANNUAL REPORTING </t>
  </si>
  <si>
    <t xml:space="preserve">      FISCAL YEAR 2015</t>
  </si>
  <si>
    <t>REPORT 20 - REPORT OF EACH JOINT VENTURE, PARTNERSHIP</t>
  </si>
  <si>
    <t>AND CORPORATION RELATED TO THE HOSPITAL</t>
  </si>
  <si>
    <t>LINE</t>
  </si>
  <si>
    <t>DESCRIPTION</t>
  </si>
  <si>
    <t>AFFILIATE INFORMATION</t>
  </si>
  <si>
    <t xml:space="preserve">A.      </t>
  </si>
  <si>
    <t xml:space="preserve">       AFFILIATE NAME      </t>
  </si>
  <si>
    <t>SAINT MARY`S HEALTH SYSTEM, INC.</t>
  </si>
  <si>
    <t>Affiliate Description</t>
  </si>
  <si>
    <t>PARENT CORPORATION TO ASSIST SMH &amp; OTHER CATHOLIC ORG IN CARRYING OUT THEIR WORK IN DELIVERY OF HEALTH CARE</t>
  </si>
  <si>
    <t xml:space="preserve">Affiliate type of service </t>
  </si>
  <si>
    <t>Parent Corporation</t>
  </si>
  <si>
    <t>Tax Status</t>
  </si>
  <si>
    <t>Not for Profit</t>
  </si>
  <si>
    <t>Street Address</t>
  </si>
  <si>
    <t>56 FRANKLIN STREET</t>
  </si>
  <si>
    <t xml:space="preserve">Town </t>
  </si>
  <si>
    <t>Waterbury</t>
  </si>
  <si>
    <t>State</t>
  </si>
  <si>
    <t>Connecticut</t>
  </si>
  <si>
    <t>Zip Code</t>
  </si>
  <si>
    <t xml:space="preserve">06706 - </t>
  </si>
  <si>
    <t>CEO Name</t>
  </si>
  <si>
    <t>Chad W. Wable, FACHE</t>
  </si>
  <si>
    <t>CEO Title</t>
  </si>
  <si>
    <t>President and CEO</t>
  </si>
  <si>
    <t>CT Agent Name</t>
  </si>
  <si>
    <t>CT Agent Company</t>
  </si>
  <si>
    <t>Saint Mary's Hospital</t>
  </si>
  <si>
    <t>CT Agent Company Street Address</t>
  </si>
  <si>
    <t xml:space="preserve">CT Agent Town </t>
  </si>
  <si>
    <t>CT Agent State</t>
  </si>
  <si>
    <t>CT Agent Zip Code</t>
  </si>
  <si>
    <t xml:space="preserve">B.      </t>
  </si>
  <si>
    <t>DIAGNOSTIC IMAGING OF SOUTHBURY, LLC</t>
  </si>
  <si>
    <t>DIAGNOSTIC IMAGING SERVICES</t>
  </si>
  <si>
    <t>Imaging Services</t>
  </si>
  <si>
    <t>For Profit</t>
  </si>
  <si>
    <t>385 Main Street, Union Sq Plaz Bldg #1</t>
  </si>
  <si>
    <t>Southbury</t>
  </si>
  <si>
    <t xml:space="preserve">06488 - </t>
  </si>
  <si>
    <t>Robert Gumbardo, MD</t>
  </si>
  <si>
    <t>President</t>
  </si>
  <si>
    <t>JOSEPH A. MENGACCI, ESQ.</t>
  </si>
  <si>
    <t>Joseph A. Mengacci Esq. (Self Employed)</t>
  </si>
  <si>
    <t xml:space="preserve">C.      </t>
  </si>
  <si>
    <t>FRANKLIN MEDICAL GROUP, PC.</t>
  </si>
  <si>
    <t>MEDICAL PRACTICES</t>
  </si>
  <si>
    <t>Medical Practices</t>
  </si>
  <si>
    <t>133 SCOVILL STREET, WATERBURY, CT</t>
  </si>
  <si>
    <t>Steven E. Schneider, M.D.</t>
  </si>
  <si>
    <t>PRESIDENT</t>
  </si>
  <si>
    <t>Robert J. Anthony, Esq.</t>
  </si>
  <si>
    <t>Brown &amp; Rudnick</t>
  </si>
  <si>
    <t xml:space="preserve">D.      </t>
  </si>
  <si>
    <t>HAROLD LEEVER REGIONAL CANCER CENTER, INC.</t>
  </si>
  <si>
    <t>A COMPREHENSIVE CANCER CENTER THAT PROVIDES A MULTI-DISCIPLINARY APPROACH TO CANCER TREATMENT IN A SINGLE LOCATION.</t>
  </si>
  <si>
    <t>Other HealthCare Svcs(Specify)</t>
  </si>
  <si>
    <t>1075 Chase Parkway</t>
  </si>
  <si>
    <t xml:space="preserve">06708 - </t>
  </si>
  <si>
    <t>Kevin Knierny</t>
  </si>
  <si>
    <t>Executive Director</t>
  </si>
  <si>
    <t>Bennett J. Bernblum</t>
  </si>
  <si>
    <t>Wiggin &amp; Dana</t>
  </si>
  <si>
    <t xml:space="preserve">265 Church Street,  </t>
  </si>
  <si>
    <t>New Haven</t>
  </si>
  <si>
    <t xml:space="preserve">06510 - </t>
  </si>
  <si>
    <t xml:space="preserve">E.      </t>
  </si>
  <si>
    <t>HEART CENTER OF GREATER WATERBURY, INC.</t>
  </si>
  <si>
    <t xml:space="preserve">CORPORATION TO PROVIDE MANAGEMENT AND OVERSIGHT SERVICES OT ST. MARY`S HOSPITAL CORPORATION AND THE WATERBURY HOSPITAL FOR DEVELOPMENT AND OPERATOIN OF A JOINT ANGIOPLASTY AND CARDIAC SURGERY PROGRAM, INCLUDING PROGRAMMATIC, QUALITY, TRAINING, MARKETING, </t>
  </si>
  <si>
    <t>81 WEST MAIN STREET</t>
  </si>
  <si>
    <t xml:space="preserve">06702 - </t>
  </si>
  <si>
    <t>CHAD W. WABLE, FACHE &amp; DARLENE STROMSTAD</t>
  </si>
  <si>
    <t>CO-PRESIDENTS</t>
  </si>
  <si>
    <t>Robert J. Anthony</t>
  </si>
  <si>
    <t>CityPlace I, I85 Asylum Street</t>
  </si>
  <si>
    <t>Hartford</t>
  </si>
  <si>
    <t xml:space="preserve">06103 - </t>
  </si>
  <si>
    <t xml:space="preserve">F.      </t>
  </si>
  <si>
    <t>NAUGATUCK VALLEY MRI, LP</t>
  </si>
  <si>
    <t>OUTPATIENT MRI OUTPATIENT DIAG MRI SERVICES</t>
  </si>
  <si>
    <t>56 FRANKLIN STREET, WATERBURY, CT</t>
  </si>
  <si>
    <t>Robert GUmbardo, MD</t>
  </si>
  <si>
    <t>NAUGATUCK VALLEY RADIOLOGICAL ASSOCIATES</t>
  </si>
  <si>
    <t>Naugatuck Valley Radiological Assocoates</t>
  </si>
  <si>
    <t>133 Scovill St</t>
  </si>
  <si>
    <t xml:space="preserve">G.      </t>
  </si>
  <si>
    <t>SAINT MARY'S INDEMNITY COMPANY, LLC</t>
  </si>
  <si>
    <t xml:space="preserve">A VOLUNTARY UNINCORPORATED RECIPROCAL INSURER ORGANIZED &amp; EXISTING UNDER THE LAWS OF THE STATE OF VERMONT FOR THE PURPOSE OF THE RECIPROCAL EXCHANGE OF PRIVATE CONTRACTS OF INSURANCE, REINSURANCE &amp; INDEMNITY AMONG SUBSCRIBERS </t>
  </si>
  <si>
    <t>Insurance</t>
  </si>
  <si>
    <t>126 College Street</t>
  </si>
  <si>
    <t>Burlington</t>
  </si>
  <si>
    <t>Vermont</t>
  </si>
  <si>
    <t xml:space="preserve">05401 - </t>
  </si>
  <si>
    <t>Joseph Carlson</t>
  </si>
  <si>
    <t>Patricia Henderson</t>
  </si>
  <si>
    <t>Strategic Risk Solutions</t>
  </si>
  <si>
    <t xml:space="preserve">H.      </t>
  </si>
  <si>
    <t>SAINT MARY'S PHYSICIAN PARTNERS, LLC</t>
  </si>
  <si>
    <t>Accountable Care Organization</t>
  </si>
  <si>
    <t>56 Franklin Street</t>
  </si>
  <si>
    <t>06706 - 0000</t>
  </si>
  <si>
    <t>Steven Schneider</t>
  </si>
  <si>
    <t>Brown and Rudnick</t>
  </si>
  <si>
    <t>City Place 185 Asylum St</t>
  </si>
  <si>
    <t>06103 - 0000</t>
  </si>
  <si>
    <t xml:space="preserve">I.      </t>
  </si>
  <si>
    <t>SAINT MARY`S HOSPITAL FOUNDATION, INC.</t>
  </si>
  <si>
    <t>FOUNDATION FUNDRAISING SERVICES FOR HOSPITAL PRIMARILY FOR SPECIAL PROJ OR EQUIP</t>
  </si>
  <si>
    <t>Foundation</t>
  </si>
  <si>
    <t>Margaret Lawlor</t>
  </si>
  <si>
    <t xml:space="preserve">56 FRANKLIN STREET, WTBY, CT  ,  </t>
  </si>
  <si>
    <t xml:space="preserve">* P.O. BOX IS UNACCEPTABLE WITHOUT A </t>
  </si>
  <si>
    <t>STREET ADDRESS FOR EACH AGENT COMPANY</t>
  </si>
  <si>
    <t>FISCAL YEAR 2015</t>
  </si>
  <si>
    <t>REPORT 5 - HOSPITAL, AFFILIATE AND RELATED CORPORATION NET ASSETS</t>
  </si>
  <si>
    <t>(1)</t>
  </si>
  <si>
    <t>(2)</t>
  </si>
  <si>
    <t>(3)</t>
  </si>
  <si>
    <t>(4)</t>
  </si>
  <si>
    <t>FUND DESCRIPTION /</t>
  </si>
  <si>
    <t>BALANCE AS OF</t>
  </si>
  <si>
    <t>AFFILIATE NAME</t>
  </si>
  <si>
    <t>FUND PURPOSE</t>
  </si>
  <si>
    <t xml:space="preserve"> 9/30/2015</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</si>
  <si>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</si>
  <si>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</si>
  <si>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</si>
  <si>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</si>
  <si>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</si>
  <si>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</si>
  <si>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</si>
  <si>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</si>
  <si>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</si>
  <si>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</si>
  <si>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</si>
  <si>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</si>
  <si>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</si>
  <si>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</si>
  <si>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</si>
  <si>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</si>
  <si>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</si>
  <si>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</si>
  <si>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</si>
  <si>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</si>
  <si>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</si>
  <si>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</si>
  <si>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</si>
  <si>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</si>
  <si>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</si>
  <si>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</si>
  <si>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</si>
  <si>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9/30/2014           </t>
  </si>
  <si>
    <t>Purchase of Goods &amp; services  </t>
  </si>
  <si>
    <t>09/30/2015</t>
  </si>
  <si>
    <t>Ending Unconsolidated Intercompany Balance:</t>
  </si>
  <si>
    <t>9/30/2015  </t>
  </si>
  <si>
    <t>B.</t>
  </si>
  <si>
    <t/>
  </si>
  <si>
    <t>Nothing to Report</t>
  </si>
  <si>
    <t>C.</t>
  </si>
  <si>
    <t>D.</t>
  </si>
  <si>
    <t>E.</t>
  </si>
  <si>
    <t>F.</t>
  </si>
  <si>
    <t>G.</t>
  </si>
  <si>
    <t>H.</t>
  </si>
  <si>
    <t>I.</t>
  </si>
  <si>
    <t>Grand Total:</t>
  </si>
  <si>
    <t>REPORT 6A - TRANSACTIONS BETWEEN HOSPITAL AFFILIATES OR RELATED CORPORATIONS</t>
  </si>
  <si>
    <t>AFFILIATE TRANSFERRING FUNDS</t>
  </si>
  <si>
    <t>AFFILIATE RECEIVING FUNDS</t>
  </si>
  <si>
    <t>AMOUNT</t>
  </si>
  <si>
    <t>Beginning Unconsolidated Intercompany Balance</t>
  </si>
  <si>
    <t>10/01/2014</t>
  </si>
  <si>
    <t xml:space="preserve">Total: </t>
  </si>
  <si>
    <t>9/30/2015</t>
  </si>
  <si>
    <t>Purchase of Goods &amp; services</t>
  </si>
  <si>
    <t>Ending Unconsolidated Intercompany Balance</t>
  </si>
  <si>
    <t>REPORT 7- EXPENDITURES BY AFFILIATES / RELATED CORPORATIONS FOR THE BENEFIT OF THE HOSPITAL</t>
  </si>
  <si>
    <t>AFFILIATE NAME &amp;</t>
  </si>
  <si>
    <t>DESCRIPTION OF EXPENDITURE</t>
  </si>
  <si>
    <t>Total:   </t>
  </si>
  <si>
    <t>GRANT</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</si>
  <si>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</si>
  <si>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</si>
  <si>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</si>
  <si>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</si>
  <si>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</si>
  <si>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</si>
  <si>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</si>
  <si>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2014                ACTUAL</t>
  </si>
  <si>
    <t>FY 2015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</si>
  <si>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</si>
  <si>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</si>
  <si>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</si>
  <si>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</si>
  <si>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</si>
  <si>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</si>
  <si>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</si>
  <si>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</si>
  <si>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</si>
  <si>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</si>
  <si>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</si>
  <si>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</si>
  <si>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</si>
  <si>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</si>
  <si>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</si>
  <si>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</si>
  <si>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</si>
  <si>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</si>
  <si>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</si>
  <si>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</si>
  <si>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</si>
  <si>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</si>
  <si>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</si>
  <si>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</si>
  <si>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</si>
  <si>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</si>
  <si>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</si>
  <si>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</si>
  <si>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</si>
  <si>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</si>
  <si>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</si>
  <si>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</si>
  <si>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</si>
  <si>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</si>
  <si>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</si>
  <si>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</si>
  <si>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</si>
  <si>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All accounts with a self-pay balance due AFTER an insurance payment has been received MUST have received a minimum of four(4) patient statements over a period of greater than 120 days, and have NOT had a payment posted to the account within the last 120 days before it can be transferred to bad debt.</t>
  </si>
  <si>
    <t>Hospital's processes and policies for compensating a Collection Agent for services rendered</t>
  </si>
  <si>
    <t>The Outsource Group - Direct collections 15%, Legal collections 20%; PMS 18%</t>
  </si>
  <si>
    <t>Total Recovery Rate on accounts assigned (excluding Medicare accounts) to Collection Agents</t>
  </si>
  <si>
    <t>II.</t>
  </si>
  <si>
    <t>SPECIFIC COLLECTION AGENT INFORMATION</t>
  </si>
  <si>
    <t>A</t>
  </si>
  <si>
    <t xml:space="preserve">Collection Agent </t>
  </si>
  <si>
    <t>Collection Agent Name</t>
  </si>
  <si>
    <t>The Outsource Group</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</si>
  <si>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</si>
  <si>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</si>
  <si>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</si>
  <si>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</si>
  <si>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</si>
  <si>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</si>
  <si>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The Outsource Group - Direct collections - 15%, Legal collections 20%</t>
  </si>
  <si>
    <t>Recovery Rate on Accounts Assigned (excluding Medicare accounts) to Collection Agent.</t>
  </si>
  <si>
    <t>B</t>
  </si>
  <si>
    <t>Progressive Management Systems</t>
  </si>
  <si>
    <t>PMS 18%</t>
  </si>
  <si>
    <t>ANNUAL REPORTING</t>
  </si>
  <si>
    <t>REPORT 19 - SALARIES AND FRINGE BENEFITS OF THE TEN HIGHEST PAID HOSPITAL EMPLOYEES</t>
  </si>
  <si>
    <t>POSITION TITLE</t>
  </si>
  <si>
    <t>EMPLOYEE NAME</t>
  </si>
  <si>
    <t>SALARY</t>
  </si>
  <si>
    <t>FRINGE BENEFITS</t>
  </si>
  <si>
    <t>TOTAL</t>
  </si>
  <si>
    <t xml:space="preserve">1.         </t>
  </si>
  <si>
    <t>President &amp; CEO</t>
  </si>
  <si>
    <t>Chad W Wable</t>
  </si>
  <si>
    <t xml:space="preserve">2.         </t>
  </si>
  <si>
    <t>Vice President &amp; Chief Medical Officer</t>
  </si>
  <si>
    <t>Steve Schneider</t>
  </si>
  <si>
    <t xml:space="preserve">3.         </t>
  </si>
  <si>
    <t>Chief Financial Officer</t>
  </si>
  <si>
    <t>Ralph Becker</t>
  </si>
  <si>
    <t xml:space="preserve">4.         </t>
  </si>
  <si>
    <t>Chief Operating Officer</t>
  </si>
  <si>
    <t>Charles Flinn</t>
  </si>
  <si>
    <t xml:space="preserve">5.         </t>
  </si>
  <si>
    <t>Chief Information Officer</t>
  </si>
  <si>
    <t>Michael Novak</t>
  </si>
  <si>
    <t xml:space="preserve">6.         </t>
  </si>
  <si>
    <t>Vice President Human Resources</t>
  </si>
  <si>
    <t>Clark M Kearney</t>
  </si>
  <si>
    <t xml:space="preserve">7.         </t>
  </si>
  <si>
    <t>Chief Nursing Officer</t>
  </si>
  <si>
    <t>James Tucker</t>
  </si>
  <si>
    <t xml:space="preserve">8.         </t>
  </si>
  <si>
    <t>Chief Marketing Officer</t>
  </si>
  <si>
    <t>Joseph Connolly</t>
  </si>
  <si>
    <t xml:space="preserve">9.         </t>
  </si>
  <si>
    <t>Vice President Surgical Services</t>
  </si>
  <si>
    <t>Elizabeth Bozzuto</t>
  </si>
  <si>
    <t xml:space="preserve">10.         </t>
  </si>
  <si>
    <t>Director of Pharmacy</t>
  </si>
  <si>
    <t>Daniel Sullivan</t>
  </si>
  <si>
    <t>REPORT 19B - SALARIES AND FRINGE BENEFITS OF THE TEN HIGHEST PAID HEALTH SYSTEM EMPLOYEES</t>
  </si>
  <si>
    <t>EMPLOYEE NAME AND COMPANY</t>
  </si>
  <si>
    <t>General Surgeon</t>
  </si>
  <si>
    <t>Shady Macaron</t>
  </si>
  <si>
    <t>John Palesty</t>
  </si>
  <si>
    <t>Paul Preissler</t>
  </si>
  <si>
    <t>Breast Surgeon</t>
  </si>
  <si>
    <t>Beth Sieling</t>
  </si>
  <si>
    <t>Chief of Cardiology</t>
  </si>
  <si>
    <t>Paul Kelly</t>
  </si>
  <si>
    <t>Magdy Galal</t>
  </si>
  <si>
    <t>Pulmonologist</t>
  </si>
  <si>
    <t>Rohit Beri</t>
  </si>
  <si>
    <t>Aziz A Richi</t>
  </si>
  <si>
    <t>Internal Medicine MD</t>
  </si>
  <si>
    <t>Edmund Quinn</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</si>
  <si>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</si>
  <si>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</si>
  <si>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</si>
  <si>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</si>
  <si>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</si>
  <si>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</si>
  <si>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</si>
  <si>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</si>
  <si>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</si>
  <si>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</si>
  <si>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</si>
  <si>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</si>
  <si>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2015</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</si>
  <si>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</si>
  <si>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</si>
  <si>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</si>
  <si>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</si>
  <si>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</si>
  <si>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</si>
  <si>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</si>
  <si>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</si>
  <si>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</si>
  <si>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</si>
  <si>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</si>
  <si>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</si>
  <si>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2015</t>
  </si>
  <si>
    <t>REPORT 23 - CHARITY CARE AND REDUCED COST SERVICES PROVIDED BY THE HOSPITAL</t>
  </si>
  <si>
    <t>FY 2014</t>
  </si>
  <si>
    <t>FY 2015</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</si>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</sst>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style="medium">
        <color indexed="0"/>
      </left>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right style="thin">
        <color indexed="0"/>
      </right>
      <top style="thin">
        <color indexed="0"/>
      </top>
      <bottom/>
      <diagonal/>
    </border>
    <border>
      <left/>
      <right/>
      <top style="thin">
        <color indexed="0"/>
      </top>
      <bottom style="thin">
        <color indexed="0"/>
      </bottom>
      <diagonal/>
    </border>
    <border>
      <left/>
      <right/>
      <top style="thin">
        <color indexed="0"/>
      </top>
      <bottom/>
      <diagonal/>
    </border>
    <border>
      <left/>
      <right style="thin">
        <color indexed="0"/>
      </right>
      <top/>
      <bottom style="thin">
        <color indexed="0"/>
      </bottom>
      <diagonal/>
    </border>
    <border>
      <left style="thin">
        <color indexed="0"/>
      </left>
      <right/>
      <top style="thin">
        <color indexed="0"/>
      </top>
      <bottom style="thin">
        <color indexed="0"/>
      </bottom>
      <diagonal/>
    </border>
    <border>
      <left style="medium">
        <color indexed="0"/>
      </left>
      <right/>
      <top/>
      <bottom style="thin">
        <color indexed="0"/>
      </bottom>
      <diagonal/>
    </border>
    <border>
      <left/>
      <right/>
      <top style="medium">
        <color indexed="0"/>
      </top>
      <bottom style="medium">
        <color indexed="0"/>
      </bottom>
      <diagonal/>
    </border>
    <border>
      <left/>
      <right style="medium">
        <color indexed="0"/>
      </right>
      <top style="medium">
        <color indexed="0"/>
      </top>
      <bottom style="medium">
        <color indexed="0"/>
      </bottom>
      <diagonal/>
    </border>
    <border>
      <left/>
      <right style="medium">
        <color indexed="0"/>
      </right>
      <top/>
      <bottom/>
      <diagonal/>
    </border>
    <border>
      <left/>
      <right style="thin">
        <color indexed="0"/>
      </right>
      <top style="medium">
        <color indexed="0"/>
      </top>
      <bottom style="medium">
        <color indexed="0"/>
      </bottom>
      <diagonal/>
    </border>
    <border>
      <left/>
      <right/>
      <top style="thin">
        <color indexed="0"/>
      </top>
      <bottom style="medium">
        <color indexed="0"/>
      </bottom>
      <diagonal/>
    </border>
    <border>
      <left/>
      <right style="medium">
        <color indexed="0"/>
      </right>
      <top style="medium">
        <color indexed="0"/>
      </top>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17">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7"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8"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19" xfId="1" applyFont="1" applyFill="1" applyBorder="1" applyAlignment="1">
      <alignment wrapText="1"/>
    </xf>
    <xf numFmtId="0" fontId="7" fillId="0" borderId="20" xfId="1" applyFont="1" applyFill="1" applyBorder="1" applyAlignment="1">
      <alignment wrapText="1"/>
    </xf>
    <xf numFmtId="0" fontId="8" fillId="0" borderId="20" xfId="1" applyFont="1" applyFill="1" applyBorder="1" applyAlignment="1">
      <alignment horizontal="left" vertical="center" wrapText="1"/>
    </xf>
    <xf numFmtId="6" fontId="8" fillId="0" borderId="21"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2" xfId="1" applyFont="1" applyFill="1" applyBorder="1" applyAlignment="1">
      <alignment horizontal="center" wrapText="1"/>
    </xf>
    <xf numFmtId="0" fontId="8" fillId="0" borderId="19"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3"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4" xfId="1" applyFont="1" applyBorder="1" applyAlignment="1">
      <alignment horizontal="left" wrapText="1"/>
    </xf>
    <xf numFmtId="0" fontId="8" fillId="0" borderId="24"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0" xfId="1" applyFont="1" applyFill="1" applyBorder="1" applyAlignment="1">
      <alignment horizontal="left" wrapText="1"/>
    </xf>
    <xf numFmtId="6" fontId="8" fillId="0" borderId="25" xfId="1" applyNumberFormat="1" applyFont="1" applyBorder="1" applyAlignment="1">
      <alignment horizontal="right" wrapText="1"/>
    </xf>
    <xf numFmtId="0" fontId="7" fillId="2" borderId="23"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19" xfId="1" applyFont="1" applyFill="1" applyBorder="1" applyAlignment="1">
      <alignment horizontal="left"/>
    </xf>
    <xf numFmtId="0" fontId="8" fillId="0" borderId="20" xfId="1" applyFont="1" applyFill="1" applyBorder="1" applyAlignment="1">
      <alignment horizontal="center"/>
    </xf>
    <xf numFmtId="6" fontId="8" fillId="0" borderId="25"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6"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7"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8"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29"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0" xfId="1" applyFont="1" applyBorder="1" applyAlignment="1">
      <alignment horizontal="center" wrapText="1"/>
    </xf>
    <xf numFmtId="0" fontId="10" fillId="0" borderId="31" xfId="1" applyFont="1" applyBorder="1" applyAlignment="1">
      <alignment horizontal="center" wrapText="1"/>
    </xf>
    <xf numFmtId="0" fontId="10" fillId="2" borderId="23" xfId="1" applyFont="1" applyFill="1" applyBorder="1" applyAlignment="1">
      <alignment horizontal="center" wrapText="1"/>
    </xf>
    <xf numFmtId="0" fontId="10" fillId="2" borderId="11" xfId="1" applyFont="1" applyFill="1" applyBorder="1" applyAlignment="1">
      <alignment horizontal="center"/>
    </xf>
    <xf numFmtId="0" fontId="10" fillId="2" borderId="32" xfId="1" applyFont="1" applyFill="1" applyBorder="1" applyAlignment="1">
      <alignment horizontal="center" wrapText="1"/>
    </xf>
    <xf numFmtId="0" fontId="10" fillId="2" borderId="11" xfId="1" applyFont="1" applyFill="1" applyBorder="1" applyAlignment="1">
      <alignment horizontal="center" wrapText="1"/>
    </xf>
    <xf numFmtId="0" fontId="10" fillId="0" borderId="23"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19" xfId="1" applyFont="1" applyFill="1" applyBorder="1" applyAlignment="1">
      <alignment horizontal="center" wrapText="1"/>
    </xf>
    <xf numFmtId="0" fontId="10" fillId="0" borderId="25" xfId="1" applyFont="1" applyBorder="1" applyAlignment="1">
      <alignment horizontal="right" wrapText="1"/>
    </xf>
    <xf numFmtId="6" fontId="10" fillId="0" borderId="21" xfId="1" applyNumberFormat="1" applyFont="1" applyBorder="1" applyAlignment="1"/>
    <xf numFmtId="14" fontId="10" fillId="0" borderId="25" xfId="1" applyNumberFormat="1" applyFont="1" applyBorder="1" applyAlignment="1">
      <alignment horizontal="right"/>
    </xf>
    <xf numFmtId="0" fontId="1" fillId="2" borderId="23"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3"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4" xfId="1" applyFont="1" applyBorder="1" applyAlignment="1">
      <alignment horizontal="center" wrapText="1"/>
    </xf>
    <xf numFmtId="0" fontId="5" fillId="0" borderId="34" xfId="1" applyFont="1" applyBorder="1" applyAlignment="1">
      <alignment horizontal="right" wrapText="1"/>
    </xf>
    <xf numFmtId="6" fontId="5" fillId="0" borderId="25" xfId="1" applyNumberFormat="1" applyFont="1" applyBorder="1" applyAlignment="1">
      <alignment horizontal="right" wrapText="1"/>
    </xf>
    <xf numFmtId="38" fontId="11" fillId="2" borderId="21"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5" xfId="1" applyFont="1" applyBorder="1" applyAlignment="1">
      <alignment horizontal="center" wrapText="1"/>
    </xf>
    <xf numFmtId="0" fontId="5" fillId="0" borderId="36"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8"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37" xfId="1" applyFont="1" applyBorder="1" applyAlignment="1">
      <alignment horizontal="left" wrapText="1"/>
    </xf>
    <xf numFmtId="0" fontId="5" fillId="0" borderId="8" xfId="1" applyFont="1" applyBorder="1" applyAlignment="1">
      <alignment horizontal="center" wrapText="1"/>
    </xf>
    <xf numFmtId="0" fontId="5" fillId="0" borderId="3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3"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6"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3"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2"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8"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19" xfId="1" applyNumberFormat="1" applyFont="1" applyFill="1" applyBorder="1" applyAlignment="1">
      <alignment horizontal="center" wrapText="1"/>
    </xf>
    <xf numFmtId="164" fontId="4" fillId="0" borderId="25" xfId="1" applyNumberFormat="1" applyFont="1" applyFill="1" applyBorder="1" applyAlignment="1">
      <alignment horizontal="center" wrapText="1"/>
    </xf>
    <xf numFmtId="49" fontId="13" fillId="0" borderId="34" xfId="1" applyNumberFormat="1" applyFont="1" applyFill="1" applyBorder="1" applyAlignment="1" applyProtection="1">
      <alignment horizontal="left" wrapText="1"/>
    </xf>
    <xf numFmtId="49" fontId="6" fillId="0" borderId="20" xfId="1" applyNumberFormat="1" applyFont="1" applyFill="1" applyBorder="1" applyAlignment="1">
      <alignment horizontal="left" wrapText="1"/>
    </xf>
    <xf numFmtId="6" fontId="4" fillId="0" borderId="21" xfId="1" applyNumberFormat="1" applyFont="1" applyFill="1" applyBorder="1" applyAlignment="1">
      <alignment horizontal="center" wrapText="1"/>
    </xf>
    <xf numFmtId="38" fontId="4" fillId="0" borderId="32"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19" xfId="1" applyFont="1" applyFill="1" applyBorder="1" applyAlignment="1" applyProtection="1">
      <alignment horizontal="left"/>
    </xf>
    <xf numFmtId="0" fontId="4" fillId="0" borderId="25" xfId="1" applyFont="1" applyFill="1" applyBorder="1" applyAlignment="1" applyProtection="1">
      <alignment horizontal="right"/>
    </xf>
    <xf numFmtId="8" fontId="4" fillId="0" borderId="21"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2" xfId="1" applyNumberFormat="1" applyFont="1" applyFill="1" applyBorder="1" applyAlignment="1">
      <alignment horizontal="center"/>
    </xf>
    <xf numFmtId="164" fontId="4" fillId="0" borderId="43" xfId="1" applyNumberFormat="1" applyFont="1" applyFill="1" applyBorder="1" applyAlignment="1">
      <alignment horizontal="center"/>
    </xf>
    <xf numFmtId="164" fontId="4" fillId="0" borderId="44" xfId="1" applyNumberFormat="1" applyFont="1" applyFill="1" applyBorder="1" applyAlignment="1">
      <alignment horizontal="center"/>
    </xf>
    <xf numFmtId="49" fontId="4" fillId="0" borderId="35" xfId="1" applyNumberFormat="1" applyFont="1" applyFill="1" applyBorder="1" applyAlignment="1">
      <alignment horizontal="center"/>
    </xf>
    <xf numFmtId="0" fontId="4" fillId="0" borderId="36" xfId="1" applyFont="1" applyFill="1" applyBorder="1" applyAlignment="1">
      <alignment horizontal="center" wrapText="1"/>
    </xf>
    <xf numFmtId="0" fontId="4" fillId="0" borderId="36"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4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5" xfId="1" applyFont="1" applyFill="1" applyBorder="1"/>
    <xf numFmtId="6" fontId="12" fillId="0" borderId="37" xfId="1" applyNumberFormat="1" applyFont="1" applyFill="1" applyBorder="1"/>
    <xf numFmtId="0" fontId="4" fillId="0" borderId="25" xfId="1" applyFont="1" applyFill="1" applyBorder="1" applyAlignment="1" applyProtection="1">
      <alignment horizontal="left"/>
    </xf>
    <xf numFmtId="8" fontId="4" fillId="0" borderId="25"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3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46" xfId="2" applyFont="1" applyFill="1" applyBorder="1" applyAlignment="1">
      <alignment horizontal="center" vertical="top"/>
    </xf>
    <xf numFmtId="0" fontId="3" fillId="0" borderId="30" xfId="2" applyFont="1" applyFill="1" applyBorder="1" applyAlignment="1">
      <alignment vertical="top"/>
    </xf>
    <xf numFmtId="164" fontId="16" fillId="2" borderId="4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48" xfId="2" applyFont="1" applyFill="1" applyBorder="1"/>
    <xf numFmtId="164" fontId="16" fillId="0" borderId="35" xfId="2" applyNumberFormat="1" applyFont="1" applyBorder="1" applyAlignment="1">
      <alignment horizontal="center" vertical="top" wrapText="1"/>
    </xf>
    <xf numFmtId="0" fontId="3" fillId="0" borderId="15" xfId="2" applyFont="1" applyBorder="1" applyAlignment="1">
      <alignment vertical="top"/>
    </xf>
    <xf numFmtId="0" fontId="9" fillId="0" borderId="23" xfId="2" applyFont="1" applyBorder="1" applyAlignment="1">
      <alignment horizontal="center" vertical="top"/>
    </xf>
    <xf numFmtId="0" fontId="9" fillId="0" borderId="11" xfId="2" applyFont="1" applyBorder="1" applyAlignment="1">
      <alignment vertical="top" wrapText="1"/>
    </xf>
    <xf numFmtId="0" fontId="9" fillId="0" borderId="32"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8"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9" xfId="2" applyFont="1" applyFill="1" applyBorder="1" applyAlignment="1">
      <alignment horizontal="center" vertical="top"/>
    </xf>
    <xf numFmtId="0" fontId="9" fillId="2" borderId="5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4" xfId="2" applyNumberFormat="1" applyFont="1" applyBorder="1" applyAlignment="1">
      <alignment horizontal="center" vertical="top" wrapText="1"/>
    </xf>
    <xf numFmtId="0" fontId="3" fillId="0" borderId="20" xfId="2" applyFont="1" applyBorder="1" applyAlignment="1">
      <alignment vertical="top" wrapText="1"/>
    </xf>
    <xf numFmtId="0" fontId="3" fillId="0" borderId="21" xfId="2" applyFont="1" applyBorder="1" applyAlignment="1">
      <alignment vertical="top" wrapText="1"/>
    </xf>
    <xf numFmtId="0" fontId="3" fillId="0" borderId="23" xfId="2" applyFont="1" applyBorder="1" applyAlignment="1">
      <alignment horizontal="center" vertical="top" wrapText="1"/>
    </xf>
    <xf numFmtId="0" fontId="3" fillId="0" borderId="11" xfId="2" applyFont="1" applyBorder="1" applyAlignment="1">
      <alignment vertical="top" wrapText="1"/>
    </xf>
    <xf numFmtId="0" fontId="7" fillId="0" borderId="32" xfId="2" applyBorder="1" applyAlignment="1">
      <alignment wrapText="1"/>
    </xf>
    <xf numFmtId="0" fontId="9" fillId="0" borderId="23"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4" xfId="2" applyNumberFormat="1" applyFont="1" applyBorder="1" applyAlignment="1">
      <alignment horizontal="center"/>
    </xf>
    <xf numFmtId="164" fontId="3" fillId="0" borderId="20" xfId="2" applyNumberFormat="1" applyFont="1" applyBorder="1" applyAlignment="1">
      <alignment horizontal="left"/>
    </xf>
    <xf numFmtId="164" fontId="3" fillId="0" borderId="20" xfId="2" applyNumberFormat="1" applyFont="1" applyBorder="1" applyAlignment="1">
      <alignment horizontal="center"/>
    </xf>
    <xf numFmtId="164" fontId="3" fillId="0" borderId="21" xfId="2" applyNumberFormat="1" applyFont="1" applyBorder="1" applyAlignment="1">
      <alignment horizontal="center"/>
    </xf>
    <xf numFmtId="164" fontId="17" fillId="0" borderId="0" xfId="2" applyNumberFormat="1" applyFont="1" applyBorder="1" applyAlignment="1">
      <alignment horizontal="center"/>
    </xf>
    <xf numFmtId="164" fontId="3" fillId="0" borderId="26" xfId="2" applyNumberFormat="1" applyFont="1" applyBorder="1" applyAlignment="1">
      <alignment horizontal="center"/>
    </xf>
    <xf numFmtId="164" fontId="3" fillId="0" borderId="45" xfId="2" applyNumberFormat="1" applyFont="1" applyBorder="1" applyAlignment="1">
      <alignment horizontal="left"/>
    </xf>
    <xf numFmtId="164" fontId="3" fillId="0" borderId="4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2"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19" xfId="2" applyNumberFormat="1" applyFont="1" applyBorder="1" applyAlignment="1">
      <alignment horizontal="center"/>
    </xf>
    <xf numFmtId="0" fontId="3" fillId="0" borderId="25" xfId="2" applyFont="1" applyBorder="1" applyAlignment="1">
      <alignment horizontal="right"/>
    </xf>
    <xf numFmtId="166" fontId="3" fillId="0" borderId="25" xfId="2" applyNumberFormat="1" applyFont="1" applyBorder="1" applyAlignment="1">
      <alignment horizontal="right" wrapText="1"/>
    </xf>
    <xf numFmtId="5" fontId="3" fillId="0" borderId="21" xfId="2" applyNumberFormat="1" applyFont="1" applyBorder="1" applyAlignment="1">
      <alignment horizontal="right"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7" xfId="2" applyNumberFormat="1" applyFont="1" applyBorder="1" applyAlignment="1">
      <alignment horizontal="center" wrapText="1"/>
    </xf>
    <xf numFmtId="0" fontId="8" fillId="0" borderId="13" xfId="2" applyFont="1" applyBorder="1" applyAlignment="1">
      <alignment horizontal="center" wrapText="1"/>
    </xf>
    <xf numFmtId="0" fontId="8" fillId="0" borderId="51"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2" xfId="2" applyFont="1" applyFill="1" applyBorder="1" applyAlignment="1">
      <alignment horizontal="left" wrapText="1"/>
    </xf>
    <xf numFmtId="0" fontId="8" fillId="2" borderId="53" xfId="2" applyFont="1" applyFill="1" applyBorder="1" applyAlignment="1">
      <alignment horizontal="center" wrapText="1"/>
    </xf>
    <xf numFmtId="0" fontId="8" fillId="2" borderId="51" xfId="2" applyFont="1" applyFill="1" applyBorder="1" applyAlignment="1">
      <alignment horizontal="center" wrapText="1"/>
    </xf>
    <xf numFmtId="0" fontId="7" fillId="0" borderId="13" xfId="2" applyFont="1" applyFill="1" applyBorder="1" applyAlignment="1">
      <alignment horizontal="center" wrapText="1"/>
    </xf>
    <xf numFmtId="0" fontId="3" fillId="0" borderId="54" xfId="2" applyFont="1" applyBorder="1" applyAlignment="1">
      <alignment horizontal="left" wrapText="1"/>
    </xf>
    <xf numFmtId="0" fontId="7" fillId="2" borderId="38" xfId="2" applyFont="1" applyFill="1" applyBorder="1" applyAlignment="1">
      <alignment horizontal="center" wrapText="1"/>
    </xf>
    <xf numFmtId="0" fontId="7" fillId="2" borderId="54"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29" xfId="2" applyFont="1" applyFill="1" applyBorder="1" applyAlignment="1">
      <alignment horizontal="center" wrapText="1"/>
    </xf>
    <xf numFmtId="0" fontId="7" fillId="0" borderId="0" xfId="2" applyFont="1" applyBorder="1"/>
    <xf numFmtId="0" fontId="20" fillId="0" borderId="53"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5"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54"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7" xfId="1" applyFont="1" applyBorder="1" applyAlignment="1">
      <alignment horizontal="left" wrapText="1"/>
    </xf>
    <xf numFmtId="0" fontId="7" fillId="0" borderId="27"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07"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08" xfId="1" applyFont="1" applyFill="1" applyBorder="1" applyAlignment="1">
      <alignment horizontal="center"/>
    </xf>
    <xf numFmtId="0" fontId="3" fillId="0" borderId="108" xfId="1" applyFont="1" applyFill="1" applyBorder="1" applyAlignment="1"/>
    <xf numFmtId="5" fontId="9" fillId="0" borderId="108" xfId="1" applyNumberFormat="1" applyFont="1" applyFill="1" applyBorder="1" applyAlignment="1" applyProtection="1">
      <protection locked="0"/>
    </xf>
    <xf numFmtId="0" fontId="3" fillId="0" borderId="109" xfId="1" applyFont="1" applyFill="1" applyBorder="1" applyAlignment="1">
      <alignment horizontal="center"/>
    </xf>
    <xf numFmtId="0" fontId="3" fillId="0" borderId="109" xfId="1" applyFont="1" applyFill="1" applyBorder="1" applyAlignment="1"/>
    <xf numFmtId="5" fontId="9" fillId="0" borderId="109" xfId="1" applyNumberFormat="1" applyFont="1" applyFill="1" applyBorder="1" applyAlignment="1" applyProtection="1">
      <protection locked="0"/>
    </xf>
    <xf numFmtId="0" fontId="9" fillId="0" borderId="109"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3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37" xfId="2" applyFont="1" applyBorder="1" applyAlignment="1">
      <alignment horizontal="center"/>
    </xf>
    <xf numFmtId="0" fontId="10" fillId="0" borderId="0" xfId="1" applyFont="1" applyBorder="1" applyAlignment="1">
      <alignment horizontal="center"/>
    </xf>
    <xf numFmtId="0" fontId="1" fillId="0" borderId="3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56" xfId="1" applyFont="1" applyFill="1" applyBorder="1" applyAlignment="1">
      <alignment wrapText="1"/>
    </xf>
    <xf numFmtId="0" fontId="4" fillId="0" borderId="54" xfId="1" applyFont="1" applyFill="1" applyBorder="1" applyAlignment="1">
      <alignment wrapText="1"/>
    </xf>
    <xf numFmtId="0" fontId="15" fillId="2" borderId="34" xfId="1" applyFont="1" applyFill="1" applyBorder="1" applyAlignment="1">
      <alignment wrapText="1"/>
    </xf>
    <xf numFmtId="0" fontId="15" fillId="2" borderId="57" xfId="1" applyFont="1" applyFill="1" applyBorder="1" applyAlignment="1">
      <alignment wrapText="1"/>
    </xf>
    <xf numFmtId="0" fontId="15" fillId="2" borderId="58" xfId="1" applyFont="1" applyFill="1" applyBorder="1" applyAlignment="1">
      <alignment wrapText="1"/>
    </xf>
    <xf numFmtId="0" fontId="4" fillId="0" borderId="26" xfId="1" applyFont="1" applyBorder="1" applyAlignment="1">
      <alignment horizontal="center"/>
    </xf>
    <xf numFmtId="0" fontId="4" fillId="0" borderId="0" xfId="1" applyFont="1" applyBorder="1" applyAlignment="1">
      <alignment horizontal="center"/>
    </xf>
    <xf numFmtId="0" fontId="4" fillId="0" borderId="59" xfId="1" applyFont="1" applyBorder="1" applyAlignment="1">
      <alignment horizontal="center"/>
    </xf>
    <xf numFmtId="0" fontId="4" fillId="0" borderId="35" xfId="1" applyFont="1" applyFill="1" applyBorder="1" applyAlignment="1">
      <alignment wrapText="1"/>
    </xf>
    <xf numFmtId="0" fontId="4" fillId="0" borderId="37" xfId="1" applyFont="1" applyFill="1" applyBorder="1" applyAlignment="1">
      <alignment wrapText="1"/>
    </xf>
    <xf numFmtId="0" fontId="4" fillId="0" borderId="30" xfId="1" applyFont="1" applyFill="1" applyBorder="1" applyAlignment="1">
      <alignment wrapText="1"/>
    </xf>
    <xf numFmtId="0" fontId="4" fillId="0" borderId="34" xfId="1" applyFont="1" applyBorder="1" applyAlignment="1">
      <alignment horizontal="left" wrapText="1"/>
    </xf>
    <xf numFmtId="0" fontId="4" fillId="0" borderId="57" xfId="1" applyFont="1" applyBorder="1" applyAlignment="1">
      <alignment horizontal="left" wrapText="1"/>
    </xf>
    <xf numFmtId="0" fontId="4" fillId="0" borderId="60" xfId="1" applyFont="1" applyBorder="1" applyAlignment="1">
      <alignment horizontal="left" wrapText="1"/>
    </xf>
    <xf numFmtId="0" fontId="6" fillId="0" borderId="42" xfId="1" applyFont="1" applyFill="1" applyBorder="1" applyAlignment="1">
      <alignment horizontal="center"/>
    </xf>
    <xf numFmtId="0" fontId="6" fillId="0" borderId="41" xfId="1" applyFont="1" applyFill="1" applyBorder="1" applyAlignment="1">
      <alignment horizontal="center"/>
    </xf>
    <xf numFmtId="0" fontId="6" fillId="0" borderId="62" xfId="1" applyFont="1" applyFill="1" applyBorder="1" applyAlignment="1">
      <alignment horizontal="center"/>
    </xf>
    <xf numFmtId="0" fontId="4" fillId="0" borderId="35" xfId="1" applyFont="1" applyFill="1" applyBorder="1" applyAlignment="1">
      <alignment horizontal="center" wrapText="1"/>
    </xf>
    <xf numFmtId="0" fontId="4" fillId="0" borderId="37" xfId="1" applyFont="1" applyFill="1" applyBorder="1" applyAlignment="1">
      <alignment horizontal="center" wrapText="1"/>
    </xf>
    <xf numFmtId="0" fontId="4" fillId="0" borderId="30" xfId="1" applyFont="1" applyFill="1" applyBorder="1" applyAlignment="1">
      <alignment horizontal="center" wrapText="1"/>
    </xf>
    <xf numFmtId="49" fontId="4" fillId="0" borderId="26"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2" xfId="1" applyFont="1" applyFill="1" applyBorder="1" applyAlignment="1">
      <alignment vertical="top" wrapText="1"/>
    </xf>
    <xf numFmtId="0" fontId="12" fillId="0" borderId="61" xfId="1" applyFont="1" applyFill="1" applyBorder="1" applyAlignment="1"/>
    <xf numFmtId="0" fontId="4" fillId="0" borderId="34" xfId="1" applyFont="1" applyFill="1" applyBorder="1" applyAlignment="1">
      <alignment horizontal="left" wrapText="1"/>
    </xf>
    <xf numFmtId="0" fontId="4" fillId="0" borderId="57" xfId="1" applyFont="1" applyFill="1" applyBorder="1" applyAlignment="1">
      <alignment horizontal="left" wrapText="1"/>
    </xf>
    <xf numFmtId="0" fontId="4" fillId="0" borderId="55" xfId="1" applyFont="1" applyFill="1" applyBorder="1" applyAlignment="1">
      <alignment horizontal="left" vertical="top" wrapText="1"/>
    </xf>
    <xf numFmtId="0" fontId="4" fillId="0" borderId="52" xfId="1" applyFont="1" applyFill="1" applyBorder="1" applyAlignment="1">
      <alignment horizontal="left" vertical="top" wrapText="1"/>
    </xf>
    <xf numFmtId="0" fontId="4" fillId="0" borderId="55" xfId="1" applyFont="1" applyFill="1" applyBorder="1" applyAlignment="1">
      <alignment horizontal="left" wrapText="1"/>
    </xf>
    <xf numFmtId="0" fontId="4" fillId="0" borderId="52" xfId="1" applyFont="1" applyFill="1" applyBorder="1" applyAlignment="1">
      <alignment horizontal="left" wrapText="1"/>
    </xf>
    <xf numFmtId="0" fontId="3" fillId="0" borderId="0" xfId="2" applyFont="1" applyBorder="1" applyAlignment="1">
      <alignment horizontal="center"/>
    </xf>
    <xf numFmtId="0" fontId="3" fillId="0" borderId="37" xfId="2" applyFont="1" applyBorder="1" applyAlignment="1">
      <alignment horizontal="center"/>
    </xf>
    <xf numFmtId="0" fontId="3" fillId="0" borderId="63" xfId="2" applyNumberFormat="1" applyFont="1" applyBorder="1" applyAlignment="1">
      <alignment horizontal="center"/>
    </xf>
    <xf numFmtId="0" fontId="3" fillId="0" borderId="52" xfId="2" applyNumberFormat="1" applyFont="1" applyBorder="1" applyAlignment="1">
      <alignment horizontal="center"/>
    </xf>
    <xf numFmtId="0" fontId="3" fillId="0" borderId="64"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53" xfId="2" applyFont="1" applyBorder="1" applyAlignment="1">
      <alignment wrapText="1"/>
    </xf>
    <xf numFmtId="0" fontId="3" fillId="0" borderId="110" xfId="1" applyFont="1" applyBorder="1" applyAlignment="1">
      <alignment horizontal="center"/>
    </xf>
    <xf numFmtId="0" fontId="3" fillId="0" borderId="111" xfId="1" applyFont="1" applyBorder="1" applyAlignment="1">
      <alignment horizontal="center"/>
    </xf>
    <xf numFmtId="0" fontId="3" fillId="0" borderId="112"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4"/>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2"/>
      <c r="B1" s="462"/>
      <c r="C1" s="462"/>
    </row>
    <row r="2" spans="1:3" ht="18" customHeight="1" x14ac:dyDescent="0.25">
      <c r="A2" s="463" t="s">
        <v>0</v>
      </c>
      <c r="B2" s="463"/>
      <c r="C2" s="463"/>
    </row>
    <row r="3" spans="1:3" ht="18" customHeight="1" x14ac:dyDescent="0.25">
      <c r="A3" s="461" t="s">
        <v>1</v>
      </c>
      <c r="B3" s="461"/>
      <c r="C3" s="461"/>
    </row>
    <row r="4" spans="1:3" ht="18" customHeight="1" x14ac:dyDescent="0.25">
      <c r="A4" s="461" t="s">
        <v>2</v>
      </c>
      <c r="B4" s="461"/>
      <c r="C4" s="461"/>
    </row>
    <row r="5" spans="1:3" ht="15.75" customHeight="1" x14ac:dyDescent="0.25">
      <c r="A5" s="461" t="s">
        <v>3</v>
      </c>
      <c r="B5" s="461"/>
      <c r="C5" s="461"/>
    </row>
    <row r="6" spans="1:3" ht="15.75" customHeight="1" x14ac:dyDescent="0.25">
      <c r="A6" s="461" t="s">
        <v>4</v>
      </c>
      <c r="B6" s="461"/>
      <c r="C6" s="461"/>
    </row>
    <row r="7" spans="1:3" ht="16.5" customHeight="1" thickBot="1" x14ac:dyDescent="0.3">
      <c r="A7" s="461"/>
      <c r="B7" s="461"/>
      <c r="C7" s="461"/>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26</v>
      </c>
    </row>
    <row r="23" spans="1:3" ht="14.25" customHeight="1" x14ac:dyDescent="0.2">
      <c r="A23" s="19">
        <v>11</v>
      </c>
      <c r="B23" s="20" t="s">
        <v>30</v>
      </c>
      <c r="C23" s="21" t="s">
        <v>31</v>
      </c>
    </row>
    <row r="24" spans="1:3" ht="14.25" customHeight="1" x14ac:dyDescent="0.2">
      <c r="A24" s="19">
        <v>12</v>
      </c>
      <c r="B24" s="20" t="s">
        <v>32</v>
      </c>
      <c r="C24" s="21" t="s">
        <v>18</v>
      </c>
    </row>
    <row r="25" spans="1:3" ht="14.25" customHeight="1" x14ac:dyDescent="0.2">
      <c r="A25" s="19">
        <v>13</v>
      </c>
      <c r="B25" s="20" t="s">
        <v>33</v>
      </c>
      <c r="C25" s="21" t="s">
        <v>20</v>
      </c>
    </row>
    <row r="26" spans="1:3" ht="14.25" customHeight="1" x14ac:dyDescent="0.2">
      <c r="A26" s="19">
        <v>14</v>
      </c>
      <c r="B26" s="20" t="s">
        <v>34</v>
      </c>
      <c r="C26" s="24" t="s">
        <v>22</v>
      </c>
    </row>
    <row r="27" spans="1:3" ht="15" customHeight="1" thickBot="1" x14ac:dyDescent="0.25">
      <c r="A27" s="25">
        <v>15</v>
      </c>
      <c r="B27" s="26" t="s">
        <v>35</v>
      </c>
      <c r="C27" s="27" t="s">
        <v>24</v>
      </c>
    </row>
    <row r="28" spans="1:3" ht="15.75" customHeight="1" x14ac:dyDescent="0.25">
      <c r="A28" s="13"/>
      <c r="B28" s="14"/>
      <c r="C28" s="15"/>
    </row>
    <row r="29" spans="1:3" ht="27.2" customHeight="1" x14ac:dyDescent="0.25">
      <c r="A29" s="16" t="s">
        <v>36</v>
      </c>
      <c r="B29" s="17" t="s">
        <v>9</v>
      </c>
      <c r="C29" s="18" t="s">
        <v>37</v>
      </c>
    </row>
    <row r="30" spans="1:3" ht="38.25" customHeight="1" x14ac:dyDescent="0.2">
      <c r="A30" s="19">
        <v>1</v>
      </c>
      <c r="B30" s="20" t="s">
        <v>11</v>
      </c>
      <c r="C30" s="21" t="s">
        <v>38</v>
      </c>
    </row>
    <row r="31" spans="1:3" ht="14.25" customHeight="1" x14ac:dyDescent="0.2">
      <c r="A31" s="19">
        <v>2</v>
      </c>
      <c r="B31" s="22" t="s">
        <v>13</v>
      </c>
      <c r="C31" s="21" t="s">
        <v>39</v>
      </c>
    </row>
    <row r="32" spans="1:3" ht="14.25" customHeight="1" x14ac:dyDescent="0.2">
      <c r="A32" s="19">
        <v>3</v>
      </c>
      <c r="B32" s="22" t="s">
        <v>15</v>
      </c>
      <c r="C32" s="23" t="s">
        <v>40</v>
      </c>
    </row>
    <row r="33" spans="1:3" ht="14.25" customHeight="1" x14ac:dyDescent="0.2">
      <c r="A33" s="19">
        <v>4</v>
      </c>
      <c r="B33" s="20" t="s">
        <v>17</v>
      </c>
      <c r="C33" s="21" t="s">
        <v>41</v>
      </c>
    </row>
    <row r="34" spans="1:3" ht="14.25" customHeight="1" x14ac:dyDescent="0.2">
      <c r="A34" s="19">
        <v>5</v>
      </c>
      <c r="B34" s="20" t="s">
        <v>19</v>
      </c>
      <c r="C34" s="21" t="s">
        <v>42</v>
      </c>
    </row>
    <row r="35" spans="1:3" ht="14.25" customHeight="1" x14ac:dyDescent="0.2">
      <c r="A35" s="19">
        <v>6</v>
      </c>
      <c r="B35" s="20" t="s">
        <v>21</v>
      </c>
      <c r="C35" s="24" t="s">
        <v>22</v>
      </c>
    </row>
    <row r="36" spans="1:3" ht="14.25" customHeight="1" x14ac:dyDescent="0.2">
      <c r="A36" s="19">
        <v>7</v>
      </c>
      <c r="B36" s="20" t="s">
        <v>23</v>
      </c>
      <c r="C36" s="21" t="s">
        <v>43</v>
      </c>
    </row>
    <row r="37" spans="1:3" ht="14.25" customHeight="1" x14ac:dyDescent="0.2">
      <c r="A37" s="19">
        <v>8</v>
      </c>
      <c r="B37" s="20" t="s">
        <v>25</v>
      </c>
      <c r="C37" s="21" t="s">
        <v>44</v>
      </c>
    </row>
    <row r="38" spans="1:3" ht="14.25" customHeight="1" x14ac:dyDescent="0.2">
      <c r="A38" s="19">
        <v>9</v>
      </c>
      <c r="B38" s="20" t="s">
        <v>27</v>
      </c>
      <c r="C38" s="21" t="s">
        <v>45</v>
      </c>
    </row>
    <row r="39" spans="1:3" ht="14.25" customHeight="1" x14ac:dyDescent="0.2">
      <c r="A39" s="19">
        <v>10</v>
      </c>
      <c r="B39" s="20" t="s">
        <v>29</v>
      </c>
      <c r="C39" s="21" t="s">
        <v>46</v>
      </c>
    </row>
    <row r="40" spans="1:3" ht="14.25" customHeight="1" x14ac:dyDescent="0.2">
      <c r="A40" s="19">
        <v>11</v>
      </c>
      <c r="B40" s="20" t="s">
        <v>30</v>
      </c>
      <c r="C40" s="21" t="s">
        <v>47</v>
      </c>
    </row>
    <row r="41" spans="1:3" ht="14.25" customHeight="1" x14ac:dyDescent="0.2">
      <c r="A41" s="19">
        <v>12</v>
      </c>
      <c r="B41" s="20" t="s">
        <v>32</v>
      </c>
      <c r="C41" s="21" t="s">
        <v>18</v>
      </c>
    </row>
    <row r="42" spans="1:3" ht="14.25" customHeight="1" x14ac:dyDescent="0.2">
      <c r="A42" s="19">
        <v>13</v>
      </c>
      <c r="B42" s="20" t="s">
        <v>33</v>
      </c>
      <c r="C42" s="21" t="s">
        <v>20</v>
      </c>
    </row>
    <row r="43" spans="1:3" ht="14.25" customHeight="1" x14ac:dyDescent="0.2">
      <c r="A43" s="19">
        <v>14</v>
      </c>
      <c r="B43" s="20" t="s">
        <v>34</v>
      </c>
      <c r="C43" s="24" t="s">
        <v>22</v>
      </c>
    </row>
    <row r="44" spans="1:3" ht="15" customHeight="1" thickBot="1" x14ac:dyDescent="0.25">
      <c r="A44" s="25">
        <v>15</v>
      </c>
      <c r="B44" s="26" t="s">
        <v>35</v>
      </c>
      <c r="C44" s="27" t="s">
        <v>24</v>
      </c>
    </row>
    <row r="45" spans="1:3" ht="15.75" customHeight="1" x14ac:dyDescent="0.25">
      <c r="A45" s="13"/>
      <c r="B45" s="14"/>
      <c r="C45" s="15"/>
    </row>
    <row r="46" spans="1:3" ht="27.2" customHeight="1" x14ac:dyDescent="0.25">
      <c r="A46" s="16" t="s">
        <v>48</v>
      </c>
      <c r="B46" s="17" t="s">
        <v>9</v>
      </c>
      <c r="C46" s="18" t="s">
        <v>49</v>
      </c>
    </row>
    <row r="47" spans="1:3" ht="38.25" customHeight="1" x14ac:dyDescent="0.2">
      <c r="A47" s="19">
        <v>1</v>
      </c>
      <c r="B47" s="20" t="s">
        <v>11</v>
      </c>
      <c r="C47" s="21" t="s">
        <v>50</v>
      </c>
    </row>
    <row r="48" spans="1:3" ht="14.25" customHeight="1" x14ac:dyDescent="0.2">
      <c r="A48" s="19">
        <v>2</v>
      </c>
      <c r="B48" s="22" t="s">
        <v>13</v>
      </c>
      <c r="C48" s="21" t="s">
        <v>51</v>
      </c>
    </row>
    <row r="49" spans="1:3" ht="14.25" customHeight="1" x14ac:dyDescent="0.2">
      <c r="A49" s="19">
        <v>3</v>
      </c>
      <c r="B49" s="22" t="s">
        <v>15</v>
      </c>
      <c r="C49" s="23" t="s">
        <v>40</v>
      </c>
    </row>
    <row r="50" spans="1:3" ht="14.25" customHeight="1" x14ac:dyDescent="0.2">
      <c r="A50" s="19">
        <v>4</v>
      </c>
      <c r="B50" s="20" t="s">
        <v>17</v>
      </c>
      <c r="C50" s="21" t="s">
        <v>52</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53</v>
      </c>
    </row>
    <row r="55" spans="1:3" ht="14.25" customHeight="1" x14ac:dyDescent="0.2">
      <c r="A55" s="19">
        <v>9</v>
      </c>
      <c r="B55" s="20" t="s">
        <v>27</v>
      </c>
      <c r="C55" s="21" t="s">
        <v>54</v>
      </c>
    </row>
    <row r="56" spans="1:3" ht="14.25" customHeight="1" x14ac:dyDescent="0.2">
      <c r="A56" s="19">
        <v>10</v>
      </c>
      <c r="B56" s="20" t="s">
        <v>29</v>
      </c>
      <c r="C56" s="21" t="s">
        <v>55</v>
      </c>
    </row>
    <row r="57" spans="1:3" ht="14.25" customHeight="1" x14ac:dyDescent="0.2">
      <c r="A57" s="19">
        <v>11</v>
      </c>
      <c r="B57" s="20" t="s">
        <v>30</v>
      </c>
      <c r="C57" s="21" t="s">
        <v>56</v>
      </c>
    </row>
    <row r="58" spans="1:3" ht="14.25" customHeight="1" x14ac:dyDescent="0.2">
      <c r="A58" s="19">
        <v>12</v>
      </c>
      <c r="B58" s="20" t="s">
        <v>32</v>
      </c>
      <c r="C58" s="21" t="s">
        <v>18</v>
      </c>
    </row>
    <row r="59" spans="1:3" ht="14.25" customHeight="1" x14ac:dyDescent="0.2">
      <c r="A59" s="19">
        <v>13</v>
      </c>
      <c r="B59" s="20" t="s">
        <v>33</v>
      </c>
      <c r="C59" s="21" t="s">
        <v>20</v>
      </c>
    </row>
    <row r="60" spans="1:3" ht="14.25" customHeight="1" x14ac:dyDescent="0.2">
      <c r="A60" s="19">
        <v>14</v>
      </c>
      <c r="B60" s="20" t="s">
        <v>34</v>
      </c>
      <c r="C60" s="24" t="s">
        <v>22</v>
      </c>
    </row>
    <row r="61" spans="1:3" ht="15" customHeight="1" thickBot="1" x14ac:dyDescent="0.25">
      <c r="A61" s="25">
        <v>15</v>
      </c>
      <c r="B61" s="26" t="s">
        <v>35</v>
      </c>
      <c r="C61" s="27" t="s">
        <v>24</v>
      </c>
    </row>
    <row r="62" spans="1:3" ht="15.75" customHeight="1" x14ac:dyDescent="0.25">
      <c r="A62" s="13"/>
      <c r="B62" s="14"/>
      <c r="C62" s="15"/>
    </row>
    <row r="63" spans="1:3" ht="27.2" customHeight="1" x14ac:dyDescent="0.25">
      <c r="A63" s="16" t="s">
        <v>57</v>
      </c>
      <c r="B63" s="17" t="s">
        <v>9</v>
      </c>
      <c r="C63" s="18" t="s">
        <v>58</v>
      </c>
    </row>
    <row r="64" spans="1:3" ht="38.25" customHeight="1" x14ac:dyDescent="0.2">
      <c r="A64" s="19">
        <v>1</v>
      </c>
      <c r="B64" s="20" t="s">
        <v>11</v>
      </c>
      <c r="C64" s="21" t="s">
        <v>59</v>
      </c>
    </row>
    <row r="65" spans="1:3" ht="14.25" customHeight="1" x14ac:dyDescent="0.2">
      <c r="A65" s="19">
        <v>2</v>
      </c>
      <c r="B65" s="22" t="s">
        <v>13</v>
      </c>
      <c r="C65" s="21" t="s">
        <v>60</v>
      </c>
    </row>
    <row r="66" spans="1:3" ht="14.25" customHeight="1" x14ac:dyDescent="0.2">
      <c r="A66" s="19">
        <v>3</v>
      </c>
      <c r="B66" s="22" t="s">
        <v>15</v>
      </c>
      <c r="C66" s="23" t="s">
        <v>16</v>
      </c>
    </row>
    <row r="67" spans="1:3" ht="14.25" customHeight="1" x14ac:dyDescent="0.2">
      <c r="A67" s="19">
        <v>4</v>
      </c>
      <c r="B67" s="20" t="s">
        <v>17</v>
      </c>
      <c r="C67" s="21" t="s">
        <v>61</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62</v>
      </c>
    </row>
    <row r="71" spans="1:3" ht="14.25" customHeight="1" x14ac:dyDescent="0.2">
      <c r="A71" s="19">
        <v>8</v>
      </c>
      <c r="B71" s="20" t="s">
        <v>25</v>
      </c>
      <c r="C71" s="21" t="s">
        <v>63</v>
      </c>
    </row>
    <row r="72" spans="1:3" ht="14.25" customHeight="1" x14ac:dyDescent="0.2">
      <c r="A72" s="19">
        <v>9</v>
      </c>
      <c r="B72" s="20" t="s">
        <v>27</v>
      </c>
      <c r="C72" s="21" t="s">
        <v>64</v>
      </c>
    </row>
    <row r="73" spans="1:3" ht="14.25" customHeight="1" x14ac:dyDescent="0.2">
      <c r="A73" s="19">
        <v>10</v>
      </c>
      <c r="B73" s="20" t="s">
        <v>29</v>
      </c>
      <c r="C73" s="21" t="s">
        <v>65</v>
      </c>
    </row>
    <row r="74" spans="1:3" ht="14.25" customHeight="1" x14ac:dyDescent="0.2">
      <c r="A74" s="19">
        <v>11</v>
      </c>
      <c r="B74" s="20" t="s">
        <v>30</v>
      </c>
      <c r="C74" s="21" t="s">
        <v>66</v>
      </c>
    </row>
    <row r="75" spans="1:3" ht="14.25" customHeight="1" x14ac:dyDescent="0.2">
      <c r="A75" s="19">
        <v>12</v>
      </c>
      <c r="B75" s="20" t="s">
        <v>32</v>
      </c>
      <c r="C75" s="21" t="s">
        <v>67</v>
      </c>
    </row>
    <row r="76" spans="1:3" ht="14.25" customHeight="1" x14ac:dyDescent="0.2">
      <c r="A76" s="19">
        <v>13</v>
      </c>
      <c r="B76" s="20" t="s">
        <v>33</v>
      </c>
      <c r="C76" s="21" t="s">
        <v>68</v>
      </c>
    </row>
    <row r="77" spans="1:3" ht="14.25" customHeight="1" x14ac:dyDescent="0.2">
      <c r="A77" s="19">
        <v>14</v>
      </c>
      <c r="B77" s="20" t="s">
        <v>34</v>
      </c>
      <c r="C77" s="24" t="s">
        <v>22</v>
      </c>
    </row>
    <row r="78" spans="1:3" ht="15" customHeight="1" thickBot="1" x14ac:dyDescent="0.25">
      <c r="A78" s="25">
        <v>15</v>
      </c>
      <c r="B78" s="26" t="s">
        <v>35</v>
      </c>
      <c r="C78" s="27" t="s">
        <v>69</v>
      </c>
    </row>
    <row r="79" spans="1:3" ht="15.75" customHeight="1" x14ac:dyDescent="0.25">
      <c r="A79" s="13"/>
      <c r="B79" s="14"/>
      <c r="C79" s="15"/>
    </row>
    <row r="80" spans="1:3" ht="27.2" customHeight="1" x14ac:dyDescent="0.25">
      <c r="A80" s="16" t="s">
        <v>70</v>
      </c>
      <c r="B80" s="17" t="s">
        <v>9</v>
      </c>
      <c r="C80" s="18" t="s">
        <v>71</v>
      </c>
    </row>
    <row r="81" spans="1:3" ht="38.25" customHeight="1" x14ac:dyDescent="0.2">
      <c r="A81" s="19">
        <v>1</v>
      </c>
      <c r="B81" s="20" t="s">
        <v>11</v>
      </c>
      <c r="C81" s="21" t="s">
        <v>72</v>
      </c>
    </row>
    <row r="82" spans="1:3" ht="14.25" customHeight="1" x14ac:dyDescent="0.2">
      <c r="A82" s="19">
        <v>2</v>
      </c>
      <c r="B82" s="22" t="s">
        <v>13</v>
      </c>
      <c r="C82" s="21" t="s">
        <v>60</v>
      </c>
    </row>
    <row r="83" spans="1:3" ht="14.25" customHeight="1" x14ac:dyDescent="0.2">
      <c r="A83" s="19">
        <v>3</v>
      </c>
      <c r="B83" s="22" t="s">
        <v>15</v>
      </c>
      <c r="C83" s="23" t="s">
        <v>16</v>
      </c>
    </row>
    <row r="84" spans="1:3" ht="14.25" customHeight="1" x14ac:dyDescent="0.2">
      <c r="A84" s="19">
        <v>4</v>
      </c>
      <c r="B84" s="20" t="s">
        <v>17</v>
      </c>
      <c r="C84" s="21" t="s">
        <v>73</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74</v>
      </c>
    </row>
    <row r="88" spans="1:3" ht="14.25" customHeight="1" x14ac:dyDescent="0.2">
      <c r="A88" s="19">
        <v>8</v>
      </c>
      <c r="B88" s="20" t="s">
        <v>25</v>
      </c>
      <c r="C88" s="21" t="s">
        <v>75</v>
      </c>
    </row>
    <row r="89" spans="1:3" ht="14.25" customHeight="1" x14ac:dyDescent="0.2">
      <c r="A89" s="19">
        <v>9</v>
      </c>
      <c r="B89" s="20" t="s">
        <v>27</v>
      </c>
      <c r="C89" s="21" t="s">
        <v>76</v>
      </c>
    </row>
    <row r="90" spans="1:3" ht="14.25" customHeight="1" x14ac:dyDescent="0.2">
      <c r="A90" s="19">
        <v>10</v>
      </c>
      <c r="B90" s="20" t="s">
        <v>29</v>
      </c>
      <c r="C90" s="21" t="s">
        <v>77</v>
      </c>
    </row>
    <row r="91" spans="1:3" ht="14.25" customHeight="1" x14ac:dyDescent="0.2">
      <c r="A91" s="19">
        <v>11</v>
      </c>
      <c r="B91" s="20" t="s">
        <v>30</v>
      </c>
      <c r="C91" s="21" t="s">
        <v>56</v>
      </c>
    </row>
    <row r="92" spans="1:3" ht="14.25" customHeight="1" x14ac:dyDescent="0.2">
      <c r="A92" s="19">
        <v>12</v>
      </c>
      <c r="B92" s="20" t="s">
        <v>32</v>
      </c>
      <c r="C92" s="21" t="s">
        <v>78</v>
      </c>
    </row>
    <row r="93" spans="1:3" ht="14.25" customHeight="1" x14ac:dyDescent="0.2">
      <c r="A93" s="19">
        <v>13</v>
      </c>
      <c r="B93" s="20" t="s">
        <v>33</v>
      </c>
      <c r="C93" s="21" t="s">
        <v>79</v>
      </c>
    </row>
    <row r="94" spans="1:3" ht="14.25" customHeight="1" x14ac:dyDescent="0.2">
      <c r="A94" s="19">
        <v>14</v>
      </c>
      <c r="B94" s="20" t="s">
        <v>34</v>
      </c>
      <c r="C94" s="24" t="s">
        <v>22</v>
      </c>
    </row>
    <row r="95" spans="1:3" ht="15" customHeight="1" thickBot="1" x14ac:dyDescent="0.25">
      <c r="A95" s="25">
        <v>15</v>
      </c>
      <c r="B95" s="26" t="s">
        <v>35</v>
      </c>
      <c r="C95" s="27" t="s">
        <v>80</v>
      </c>
    </row>
    <row r="96" spans="1:3" ht="15.75" customHeight="1" x14ac:dyDescent="0.25">
      <c r="A96" s="13"/>
      <c r="B96" s="14"/>
      <c r="C96" s="15"/>
    </row>
    <row r="97" spans="1:3" ht="27.2" customHeight="1" x14ac:dyDescent="0.25">
      <c r="A97" s="16" t="s">
        <v>81</v>
      </c>
      <c r="B97" s="17" t="s">
        <v>9</v>
      </c>
      <c r="C97" s="18" t="s">
        <v>82</v>
      </c>
    </row>
    <row r="98" spans="1:3" ht="38.25" customHeight="1" x14ac:dyDescent="0.2">
      <c r="A98" s="19">
        <v>1</v>
      </c>
      <c r="B98" s="20" t="s">
        <v>11</v>
      </c>
      <c r="C98" s="21" t="s">
        <v>83</v>
      </c>
    </row>
    <row r="99" spans="1:3" ht="14.25" customHeight="1" x14ac:dyDescent="0.2">
      <c r="A99" s="19">
        <v>2</v>
      </c>
      <c r="B99" s="22" t="s">
        <v>13</v>
      </c>
      <c r="C99" s="21" t="s">
        <v>39</v>
      </c>
    </row>
    <row r="100" spans="1:3" ht="14.25" customHeight="1" x14ac:dyDescent="0.2">
      <c r="A100" s="19">
        <v>3</v>
      </c>
      <c r="B100" s="22" t="s">
        <v>15</v>
      </c>
      <c r="C100" s="23" t="s">
        <v>40</v>
      </c>
    </row>
    <row r="101" spans="1:3" ht="14.25" customHeight="1" x14ac:dyDescent="0.2">
      <c r="A101" s="19">
        <v>4</v>
      </c>
      <c r="B101" s="20" t="s">
        <v>17</v>
      </c>
      <c r="C101" s="21" t="s">
        <v>84</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85</v>
      </c>
    </row>
    <row r="106" spans="1:3" ht="14.25" customHeight="1" x14ac:dyDescent="0.2">
      <c r="A106" s="19">
        <v>9</v>
      </c>
      <c r="B106" s="20" t="s">
        <v>27</v>
      </c>
      <c r="C106" s="21" t="s">
        <v>45</v>
      </c>
    </row>
    <row r="107" spans="1:3" ht="14.25" customHeight="1" x14ac:dyDescent="0.2">
      <c r="A107" s="19">
        <v>10</v>
      </c>
      <c r="B107" s="20" t="s">
        <v>29</v>
      </c>
      <c r="C107" s="21" t="s">
        <v>86</v>
      </c>
    </row>
    <row r="108" spans="1:3" ht="14.25" customHeight="1" x14ac:dyDescent="0.2">
      <c r="A108" s="19">
        <v>11</v>
      </c>
      <c r="B108" s="20" t="s">
        <v>30</v>
      </c>
      <c r="C108" s="21" t="s">
        <v>87</v>
      </c>
    </row>
    <row r="109" spans="1:3" ht="14.25" customHeight="1" x14ac:dyDescent="0.2">
      <c r="A109" s="19">
        <v>12</v>
      </c>
      <c r="B109" s="20" t="s">
        <v>32</v>
      </c>
      <c r="C109" s="21" t="s">
        <v>88</v>
      </c>
    </row>
    <row r="110" spans="1:3" ht="14.25" customHeight="1" x14ac:dyDescent="0.2">
      <c r="A110" s="19">
        <v>13</v>
      </c>
      <c r="B110" s="20" t="s">
        <v>33</v>
      </c>
      <c r="C110" s="21" t="s">
        <v>20</v>
      </c>
    </row>
    <row r="111" spans="1:3" ht="14.25" customHeight="1" x14ac:dyDescent="0.2">
      <c r="A111" s="19">
        <v>14</v>
      </c>
      <c r="B111" s="20" t="s">
        <v>34</v>
      </c>
      <c r="C111" s="24" t="s">
        <v>22</v>
      </c>
    </row>
    <row r="112" spans="1:3" ht="15" customHeight="1" thickBot="1" x14ac:dyDescent="0.25">
      <c r="A112" s="25">
        <v>15</v>
      </c>
      <c r="B112" s="26" t="s">
        <v>35</v>
      </c>
      <c r="C112" s="27" t="s">
        <v>24</v>
      </c>
    </row>
    <row r="113" spans="1:3" ht="15.75" customHeight="1" x14ac:dyDescent="0.25">
      <c r="A113" s="13"/>
      <c r="B113" s="14"/>
      <c r="C113" s="15"/>
    </row>
    <row r="114" spans="1:3" ht="27.2" customHeight="1" x14ac:dyDescent="0.25">
      <c r="A114" s="16" t="s">
        <v>89</v>
      </c>
      <c r="B114" s="17" t="s">
        <v>9</v>
      </c>
      <c r="C114" s="18" t="s">
        <v>90</v>
      </c>
    </row>
    <row r="115" spans="1:3" ht="38.25" customHeight="1" x14ac:dyDescent="0.2">
      <c r="A115" s="19">
        <v>1</v>
      </c>
      <c r="B115" s="20" t="s">
        <v>11</v>
      </c>
      <c r="C115" s="21" t="s">
        <v>91</v>
      </c>
    </row>
    <row r="116" spans="1:3" ht="14.25" customHeight="1" x14ac:dyDescent="0.2">
      <c r="A116" s="19">
        <v>2</v>
      </c>
      <c r="B116" s="22" t="s">
        <v>13</v>
      </c>
      <c r="C116" s="21" t="s">
        <v>92</v>
      </c>
    </row>
    <row r="117" spans="1:3" ht="14.25" customHeight="1" x14ac:dyDescent="0.2">
      <c r="A117" s="19">
        <v>3</v>
      </c>
      <c r="B117" s="22" t="s">
        <v>15</v>
      </c>
      <c r="C117" s="23" t="s">
        <v>40</v>
      </c>
    </row>
    <row r="118" spans="1:3" ht="14.25" customHeight="1" x14ac:dyDescent="0.2">
      <c r="A118" s="19">
        <v>4</v>
      </c>
      <c r="B118" s="20" t="s">
        <v>17</v>
      </c>
      <c r="C118" s="21" t="s">
        <v>93</v>
      </c>
    </row>
    <row r="119" spans="1:3" ht="14.25" customHeight="1" x14ac:dyDescent="0.2">
      <c r="A119" s="19">
        <v>5</v>
      </c>
      <c r="B119" s="20" t="s">
        <v>19</v>
      </c>
      <c r="C119" s="21" t="s">
        <v>94</v>
      </c>
    </row>
    <row r="120" spans="1:3" ht="14.25" customHeight="1" x14ac:dyDescent="0.2">
      <c r="A120" s="19">
        <v>6</v>
      </c>
      <c r="B120" s="20" t="s">
        <v>21</v>
      </c>
      <c r="C120" s="24" t="s">
        <v>95</v>
      </c>
    </row>
    <row r="121" spans="1:3" ht="14.25" customHeight="1" x14ac:dyDescent="0.2">
      <c r="A121" s="19">
        <v>7</v>
      </c>
      <c r="B121" s="20" t="s">
        <v>23</v>
      </c>
      <c r="C121" s="21" t="s">
        <v>96</v>
      </c>
    </row>
    <row r="122" spans="1:3" ht="14.25" customHeight="1" x14ac:dyDescent="0.2">
      <c r="A122" s="19">
        <v>8</v>
      </c>
      <c r="B122" s="20" t="s">
        <v>25</v>
      </c>
      <c r="C122" s="21" t="s">
        <v>97</v>
      </c>
    </row>
    <row r="123" spans="1:3" ht="14.25" customHeight="1" x14ac:dyDescent="0.2">
      <c r="A123" s="19">
        <v>9</v>
      </c>
      <c r="B123" s="20" t="s">
        <v>27</v>
      </c>
      <c r="C123" s="21" t="s">
        <v>45</v>
      </c>
    </row>
    <row r="124" spans="1:3" ht="14.25" customHeight="1" x14ac:dyDescent="0.2">
      <c r="A124" s="19">
        <v>10</v>
      </c>
      <c r="B124" s="20" t="s">
        <v>29</v>
      </c>
      <c r="C124" s="21" t="s">
        <v>98</v>
      </c>
    </row>
    <row r="125" spans="1:3" ht="14.25" customHeight="1" x14ac:dyDescent="0.2">
      <c r="A125" s="19">
        <v>11</v>
      </c>
      <c r="B125" s="20" t="s">
        <v>30</v>
      </c>
      <c r="C125" s="21" t="s">
        <v>99</v>
      </c>
    </row>
    <row r="126" spans="1:3" ht="14.25" customHeight="1" x14ac:dyDescent="0.2">
      <c r="A126" s="19">
        <v>12</v>
      </c>
      <c r="B126" s="20" t="s">
        <v>32</v>
      </c>
      <c r="C126" s="21" t="s">
        <v>93</v>
      </c>
    </row>
    <row r="127" spans="1:3" ht="14.25" customHeight="1" x14ac:dyDescent="0.2">
      <c r="A127" s="19">
        <v>13</v>
      </c>
      <c r="B127" s="20" t="s">
        <v>33</v>
      </c>
      <c r="C127" s="21" t="s">
        <v>94</v>
      </c>
    </row>
    <row r="128" spans="1:3" ht="14.25" customHeight="1" x14ac:dyDescent="0.2">
      <c r="A128" s="19">
        <v>14</v>
      </c>
      <c r="B128" s="20" t="s">
        <v>34</v>
      </c>
      <c r="C128" s="24" t="s">
        <v>95</v>
      </c>
    </row>
    <row r="129" spans="1:3" ht="15" customHeight="1" thickBot="1" x14ac:dyDescent="0.25">
      <c r="A129" s="25">
        <v>15</v>
      </c>
      <c r="B129" s="26" t="s">
        <v>35</v>
      </c>
      <c r="C129" s="27" t="s">
        <v>96</v>
      </c>
    </row>
    <row r="130" spans="1:3" ht="15.75" customHeight="1" x14ac:dyDescent="0.25">
      <c r="A130" s="13"/>
      <c r="B130" s="14"/>
      <c r="C130" s="15"/>
    </row>
    <row r="131" spans="1:3" ht="27.2" customHeight="1" x14ac:dyDescent="0.25">
      <c r="A131" s="16" t="s">
        <v>100</v>
      </c>
      <c r="B131" s="17" t="s">
        <v>9</v>
      </c>
      <c r="C131" s="18" t="s">
        <v>101</v>
      </c>
    </row>
    <row r="132" spans="1:3" ht="38.25" customHeight="1" x14ac:dyDescent="0.2">
      <c r="A132" s="19">
        <v>1</v>
      </c>
      <c r="B132" s="20" t="s">
        <v>11</v>
      </c>
      <c r="C132" s="21" t="s">
        <v>102</v>
      </c>
    </row>
    <row r="133" spans="1:3" ht="14.25" customHeight="1" x14ac:dyDescent="0.2">
      <c r="A133" s="19">
        <v>2</v>
      </c>
      <c r="B133" s="22" t="s">
        <v>13</v>
      </c>
      <c r="C133" s="21" t="s">
        <v>102</v>
      </c>
    </row>
    <row r="134" spans="1:3" ht="14.25" customHeight="1" x14ac:dyDescent="0.2">
      <c r="A134" s="19">
        <v>3</v>
      </c>
      <c r="B134" s="22" t="s">
        <v>15</v>
      </c>
      <c r="C134" s="23" t="s">
        <v>16</v>
      </c>
    </row>
    <row r="135" spans="1:3" ht="14.25" customHeight="1" x14ac:dyDescent="0.2">
      <c r="A135" s="19">
        <v>4</v>
      </c>
      <c r="B135" s="20" t="s">
        <v>17</v>
      </c>
      <c r="C135" s="21" t="s">
        <v>103</v>
      </c>
    </row>
    <row r="136" spans="1:3" ht="14.25" customHeight="1" x14ac:dyDescent="0.2">
      <c r="A136" s="19">
        <v>5</v>
      </c>
      <c r="B136" s="20" t="s">
        <v>19</v>
      </c>
      <c r="C136" s="21" t="s">
        <v>20</v>
      </c>
    </row>
    <row r="137" spans="1:3" ht="14.25" customHeight="1" x14ac:dyDescent="0.2">
      <c r="A137" s="19">
        <v>6</v>
      </c>
      <c r="B137" s="20" t="s">
        <v>21</v>
      </c>
      <c r="C137" s="24" t="s">
        <v>22</v>
      </c>
    </row>
    <row r="138" spans="1:3" ht="14.25" customHeight="1" x14ac:dyDescent="0.2">
      <c r="A138" s="19">
        <v>7</v>
      </c>
      <c r="B138" s="20" t="s">
        <v>23</v>
      </c>
      <c r="C138" s="21" t="s">
        <v>104</v>
      </c>
    </row>
    <row r="139" spans="1:3" ht="14.25" customHeight="1" x14ac:dyDescent="0.2">
      <c r="A139" s="19">
        <v>8</v>
      </c>
      <c r="B139" s="20" t="s">
        <v>25</v>
      </c>
      <c r="C139" s="21" t="s">
        <v>105</v>
      </c>
    </row>
    <row r="140" spans="1:3" ht="14.25" customHeight="1" x14ac:dyDescent="0.2">
      <c r="A140" s="19">
        <v>9</v>
      </c>
      <c r="B140" s="20" t="s">
        <v>27</v>
      </c>
      <c r="C140" s="21" t="s">
        <v>45</v>
      </c>
    </row>
    <row r="141" spans="1:3" ht="14.25" customHeight="1" x14ac:dyDescent="0.2">
      <c r="A141" s="19">
        <v>10</v>
      </c>
      <c r="B141" s="20" t="s">
        <v>29</v>
      </c>
      <c r="C141" s="21" t="s">
        <v>106</v>
      </c>
    </row>
    <row r="142" spans="1:3" ht="14.25" customHeight="1" x14ac:dyDescent="0.2">
      <c r="A142" s="19">
        <v>11</v>
      </c>
      <c r="B142" s="20" t="s">
        <v>30</v>
      </c>
      <c r="C142" s="21" t="s">
        <v>77</v>
      </c>
    </row>
    <row r="143" spans="1:3" ht="14.25" customHeight="1" x14ac:dyDescent="0.2">
      <c r="A143" s="19">
        <v>12</v>
      </c>
      <c r="B143" s="20" t="s">
        <v>32</v>
      </c>
      <c r="C143" s="21" t="s">
        <v>107</v>
      </c>
    </row>
    <row r="144" spans="1:3" ht="14.25" customHeight="1" x14ac:dyDescent="0.2">
      <c r="A144" s="19">
        <v>13</v>
      </c>
      <c r="B144" s="20" t="s">
        <v>33</v>
      </c>
      <c r="C144" s="21" t="s">
        <v>79</v>
      </c>
    </row>
    <row r="145" spans="1:3" ht="14.25" customHeight="1" x14ac:dyDescent="0.2">
      <c r="A145" s="19">
        <v>14</v>
      </c>
      <c r="B145" s="20" t="s">
        <v>34</v>
      </c>
      <c r="C145" s="24" t="s">
        <v>22</v>
      </c>
    </row>
    <row r="146" spans="1:3" ht="15" customHeight="1" thickBot="1" x14ac:dyDescent="0.25">
      <c r="A146" s="25">
        <v>15</v>
      </c>
      <c r="B146" s="26" t="s">
        <v>35</v>
      </c>
      <c r="C146" s="27" t="s">
        <v>108</v>
      </c>
    </row>
    <row r="147" spans="1:3" ht="15.75" customHeight="1" x14ac:dyDescent="0.25">
      <c r="A147" s="13"/>
      <c r="B147" s="14"/>
      <c r="C147" s="15"/>
    </row>
    <row r="148" spans="1:3" ht="27.2" customHeight="1" x14ac:dyDescent="0.25">
      <c r="A148" s="16" t="s">
        <v>109</v>
      </c>
      <c r="B148" s="17" t="s">
        <v>9</v>
      </c>
      <c r="C148" s="18" t="s">
        <v>110</v>
      </c>
    </row>
    <row r="149" spans="1:3" ht="38.25" customHeight="1" x14ac:dyDescent="0.2">
      <c r="A149" s="19">
        <v>1</v>
      </c>
      <c r="B149" s="20" t="s">
        <v>11</v>
      </c>
      <c r="C149" s="21" t="s">
        <v>111</v>
      </c>
    </row>
    <row r="150" spans="1:3" ht="14.25" customHeight="1" x14ac:dyDescent="0.2">
      <c r="A150" s="19">
        <v>2</v>
      </c>
      <c r="B150" s="22" t="s">
        <v>13</v>
      </c>
      <c r="C150" s="21" t="s">
        <v>112</v>
      </c>
    </row>
    <row r="151" spans="1:3" ht="14.25" customHeight="1" x14ac:dyDescent="0.2">
      <c r="A151" s="19">
        <v>3</v>
      </c>
      <c r="B151" s="22" t="s">
        <v>15</v>
      </c>
      <c r="C151" s="23" t="s">
        <v>16</v>
      </c>
    </row>
    <row r="152" spans="1:3" ht="14.25" customHeight="1" x14ac:dyDescent="0.2">
      <c r="A152" s="19">
        <v>4</v>
      </c>
      <c r="B152" s="20" t="s">
        <v>17</v>
      </c>
      <c r="C152" s="21" t="s">
        <v>18</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24</v>
      </c>
    </row>
    <row r="156" spans="1:3" ht="14.25" customHeight="1" x14ac:dyDescent="0.2">
      <c r="A156" s="19">
        <v>8</v>
      </c>
      <c r="B156" s="20" t="s">
        <v>25</v>
      </c>
      <c r="C156" s="21" t="s">
        <v>113</v>
      </c>
    </row>
    <row r="157" spans="1:3" ht="14.25" customHeight="1" x14ac:dyDescent="0.2">
      <c r="A157" s="19">
        <v>9</v>
      </c>
      <c r="B157" s="20" t="s">
        <v>27</v>
      </c>
      <c r="C157" s="21" t="s">
        <v>54</v>
      </c>
    </row>
    <row r="158" spans="1:3" ht="14.25" customHeight="1" x14ac:dyDescent="0.2">
      <c r="A158" s="19">
        <v>10</v>
      </c>
      <c r="B158" s="20" t="s">
        <v>29</v>
      </c>
      <c r="C158" s="21" t="s">
        <v>26</v>
      </c>
    </row>
    <row r="159" spans="1:3" ht="14.25" customHeight="1" x14ac:dyDescent="0.2">
      <c r="A159" s="19">
        <v>11</v>
      </c>
      <c r="B159" s="20" t="s">
        <v>30</v>
      </c>
      <c r="C159" s="21" t="s">
        <v>31</v>
      </c>
    </row>
    <row r="160" spans="1:3" ht="14.25" customHeight="1" x14ac:dyDescent="0.2">
      <c r="A160" s="19">
        <v>12</v>
      </c>
      <c r="B160" s="20" t="s">
        <v>32</v>
      </c>
      <c r="C160" s="21" t="s">
        <v>114</v>
      </c>
    </row>
    <row r="161" spans="1:4" ht="14.25" customHeight="1" x14ac:dyDescent="0.2">
      <c r="A161" s="19">
        <v>13</v>
      </c>
      <c r="B161" s="20" t="s">
        <v>33</v>
      </c>
      <c r="C161" s="21" t="s">
        <v>20</v>
      </c>
    </row>
    <row r="162" spans="1:4" ht="14.25" customHeight="1" x14ac:dyDescent="0.2">
      <c r="A162" s="19">
        <v>14</v>
      </c>
      <c r="B162" s="20" t="s">
        <v>34</v>
      </c>
      <c r="C162" s="24" t="s">
        <v>22</v>
      </c>
    </row>
    <row r="163" spans="1:4" ht="15" customHeight="1" thickBot="1" x14ac:dyDescent="0.25">
      <c r="A163" s="25">
        <v>15</v>
      </c>
      <c r="B163" s="26" t="s">
        <v>35</v>
      </c>
      <c r="C163" s="27" t="s">
        <v>24</v>
      </c>
    </row>
    <row r="164" spans="1:4" ht="15.75" x14ac:dyDescent="0.25">
      <c r="A164" s="28" t="s">
        <v>115</v>
      </c>
      <c r="B164" s="28"/>
      <c r="C164" s="28" t="s">
        <v>116</v>
      </c>
      <c r="D164"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scale="78" fitToHeight="0" orientation="portrait" horizontalDpi="1200" verticalDpi="1200" r:id="rId1"/>
  <headerFooter>
    <oddHeader>&amp;LOFFICE OF HEALTH CARE ACCESS&amp;CANNUAL REPORTING&amp;RSAINT MARY`S HOSPITAL</oddHeader>
    <oddFooter>&amp;LREPORT 20&amp;C&amp;P OF &amp;N&amp;R&amp;D,&amp;T</oddFooter>
  </headerFooter>
  <rowBreaks count="3" manualBreakCount="3">
    <brk id="61" max="2" man="1"/>
    <brk id="112" max="2" man="1"/>
    <brk id="163"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zoomScale="75" workbookViewId="0">
      <selection activeCell="B28" sqref="B28"/>
    </sheetView>
  </sheetViews>
  <sheetFormatPr defaultRowHeight="15" x14ac:dyDescent="0.2"/>
  <cols>
    <col min="1" max="1" width="8.85546875" style="301" bestFit="1" customWidth="1"/>
    <col min="2" max="2" width="62.5703125" style="301" customWidth="1"/>
    <col min="3" max="3" width="78.5703125" style="301" customWidth="1"/>
    <col min="4" max="16384" width="9.140625" style="301"/>
  </cols>
  <sheetData>
    <row r="1" spans="1:3" ht="15.75" x14ac:dyDescent="0.25">
      <c r="A1" s="300"/>
      <c r="B1" s="505"/>
      <c r="C1" s="505"/>
    </row>
    <row r="2" spans="1:3" ht="15.75" x14ac:dyDescent="0.25">
      <c r="A2" s="505" t="s">
        <v>0</v>
      </c>
      <c r="B2" s="505"/>
      <c r="C2" s="505"/>
    </row>
    <row r="3" spans="1:3" ht="15.75" x14ac:dyDescent="0.25">
      <c r="A3" s="505" t="s">
        <v>1</v>
      </c>
      <c r="B3" s="505"/>
      <c r="C3" s="505"/>
    </row>
    <row r="4" spans="1:3" ht="15.75" x14ac:dyDescent="0.25">
      <c r="A4" s="505" t="s">
        <v>117</v>
      </c>
      <c r="B4" s="505"/>
      <c r="C4" s="505"/>
    </row>
    <row r="5" spans="1:3" ht="15.75" x14ac:dyDescent="0.25">
      <c r="A5" s="505" t="s">
        <v>228</v>
      </c>
      <c r="B5" s="505"/>
      <c r="C5" s="505"/>
    </row>
    <row r="6" spans="1:3" ht="13.5" customHeight="1" thickBot="1" x14ac:dyDescent="0.3">
      <c r="A6" s="302"/>
      <c r="B6" s="506"/>
      <c r="C6" s="506"/>
    </row>
    <row r="7" spans="1:3" ht="15.75" x14ac:dyDescent="0.25">
      <c r="A7" s="303">
        <v>-1</v>
      </c>
      <c r="B7" s="304">
        <v>-2</v>
      </c>
      <c r="C7" s="305">
        <v>-3</v>
      </c>
    </row>
    <row r="8" spans="1:3" ht="15.6" customHeight="1" thickBot="1" x14ac:dyDescent="0.25">
      <c r="A8" s="306" t="s">
        <v>5</v>
      </c>
      <c r="B8" s="307" t="s">
        <v>6</v>
      </c>
      <c r="C8" s="307" t="s">
        <v>229</v>
      </c>
    </row>
    <row r="9" spans="1:3" ht="15.75" customHeight="1" x14ac:dyDescent="0.25">
      <c r="A9" s="308"/>
      <c r="B9" s="309"/>
      <c r="C9" s="310"/>
    </row>
    <row r="10" spans="1:3" ht="15.75" customHeight="1" thickBot="1" x14ac:dyDescent="0.25">
      <c r="A10" s="311" t="s">
        <v>169</v>
      </c>
      <c r="B10" s="312" t="s">
        <v>230</v>
      </c>
      <c r="C10" s="307"/>
    </row>
    <row r="11" spans="1:3" s="316" customFormat="1" ht="75" customHeight="1" x14ac:dyDescent="0.2">
      <c r="A11" s="313" t="s">
        <v>153</v>
      </c>
      <c r="B11" s="314" t="s">
        <v>231</v>
      </c>
      <c r="C11" s="315" t="s">
        <v>232</v>
      </c>
    </row>
    <row r="12" spans="1:3" s="316" customFormat="1" ht="30" x14ac:dyDescent="0.2">
      <c r="A12" s="317" t="s">
        <v>160</v>
      </c>
      <c r="B12" s="314" t="s">
        <v>233</v>
      </c>
      <c r="C12" s="318" t="s">
        <v>234</v>
      </c>
    </row>
    <row r="13" spans="1:3" s="316" customFormat="1" ht="30" x14ac:dyDescent="0.2">
      <c r="A13" s="319" t="s">
        <v>163</v>
      </c>
      <c r="B13" s="320" t="s">
        <v>235</v>
      </c>
      <c r="C13" s="321">
        <v>6.3E-2</v>
      </c>
    </row>
    <row r="14" spans="1:3" ht="13.5" customHeight="1" thickBot="1" x14ac:dyDescent="0.25">
      <c r="A14" s="322"/>
      <c r="B14" s="323"/>
      <c r="C14" s="324"/>
    </row>
    <row r="15" spans="1:3" s="316" customFormat="1" ht="16.5" customHeight="1" thickBot="1" x14ac:dyDescent="0.25">
      <c r="A15" s="325" t="s">
        <v>236</v>
      </c>
      <c r="B15" s="326" t="s">
        <v>237</v>
      </c>
      <c r="C15" s="327"/>
    </row>
    <row r="16" spans="1:3" s="316" customFormat="1" ht="15.75" x14ac:dyDescent="0.2">
      <c r="A16" s="328" t="s">
        <v>238</v>
      </c>
      <c r="B16" s="329" t="s">
        <v>239</v>
      </c>
      <c r="C16" s="330"/>
    </row>
    <row r="17" spans="1:3" s="316" customFormat="1" x14ac:dyDescent="0.2">
      <c r="A17" s="331">
        <v>1</v>
      </c>
      <c r="B17" s="314" t="s">
        <v>240</v>
      </c>
      <c r="C17" s="332" t="s">
        <v>241</v>
      </c>
    </row>
    <row r="18" spans="1:3" s="316" customFormat="1" x14ac:dyDescent="0.2">
      <c r="A18" s="331">
        <v>2</v>
      </c>
      <c r="B18" s="333" t="s">
        <v>242</v>
      </c>
      <c r="C18" s="332" t="s">
        <v>243</v>
      </c>
    </row>
    <row r="19" spans="1:3" s="316" customFormat="1" x14ac:dyDescent="0.2">
      <c r="A19" s="331">
        <v>3</v>
      </c>
      <c r="B19" s="333" t="s">
        <v>244</v>
      </c>
      <c r="C19" s="332" t="s">
        <v>245</v>
      </c>
    </row>
    <row r="20" spans="1:3" s="316" customFormat="1" ht="75" customHeight="1" x14ac:dyDescent="0.2">
      <c r="A20" s="331">
        <v>4</v>
      </c>
      <c r="B20" s="333" t="s">
        <v>246</v>
      </c>
      <c r="C20" s="332" t="s">
        <v>232</v>
      </c>
    </row>
    <row r="21" spans="1:3" s="316" customFormat="1" ht="75" customHeight="1" x14ac:dyDescent="0.2">
      <c r="A21" s="331">
        <v>5</v>
      </c>
      <c r="B21" s="333" t="s">
        <v>247</v>
      </c>
      <c r="C21" s="332" t="s">
        <v>248</v>
      </c>
    </row>
    <row r="22" spans="1:3" s="316" customFormat="1" ht="30" x14ac:dyDescent="0.2">
      <c r="A22" s="334">
        <v>6</v>
      </c>
      <c r="B22" s="333" t="s">
        <v>249</v>
      </c>
      <c r="C22" s="335">
        <v>7.1099999999999997E-2</v>
      </c>
    </row>
    <row r="23" spans="1:3" s="339" customFormat="1" x14ac:dyDescent="0.2">
      <c r="A23" s="336"/>
      <c r="B23" s="337"/>
      <c r="C23" s="338"/>
    </row>
    <row r="24" spans="1:3" s="316" customFormat="1" ht="15.75" x14ac:dyDescent="0.2">
      <c r="A24" s="328" t="s">
        <v>250</v>
      </c>
      <c r="B24" s="329" t="s">
        <v>239</v>
      </c>
      <c r="C24" s="330"/>
    </row>
    <row r="25" spans="1:3" s="316" customFormat="1" x14ac:dyDescent="0.2">
      <c r="A25" s="331">
        <v>1</v>
      </c>
      <c r="B25" s="314" t="s">
        <v>240</v>
      </c>
      <c r="C25" s="332" t="s">
        <v>251</v>
      </c>
    </row>
    <row r="26" spans="1:3" s="316" customFormat="1" x14ac:dyDescent="0.2">
      <c r="A26" s="331">
        <v>2</v>
      </c>
      <c r="B26" s="333" t="s">
        <v>242</v>
      </c>
      <c r="C26" s="332" t="s">
        <v>243</v>
      </c>
    </row>
    <row r="27" spans="1:3" s="316" customFormat="1" x14ac:dyDescent="0.2">
      <c r="A27" s="331">
        <v>3</v>
      </c>
      <c r="B27" s="333" t="s">
        <v>244</v>
      </c>
      <c r="C27" s="332" t="s">
        <v>245</v>
      </c>
    </row>
    <row r="28" spans="1:3" s="316" customFormat="1" ht="75" customHeight="1" x14ac:dyDescent="0.2">
      <c r="A28" s="331">
        <v>4</v>
      </c>
      <c r="B28" s="333" t="s">
        <v>246</v>
      </c>
      <c r="C28" s="332" t="s">
        <v>232</v>
      </c>
    </row>
    <row r="29" spans="1:3" s="316" customFormat="1" ht="75" customHeight="1" x14ac:dyDescent="0.2">
      <c r="A29" s="331">
        <v>5</v>
      </c>
      <c r="B29" s="333" t="s">
        <v>247</v>
      </c>
      <c r="C29" s="332" t="s">
        <v>252</v>
      </c>
    </row>
    <row r="30" spans="1:3" s="316" customFormat="1" ht="30" x14ac:dyDescent="0.2">
      <c r="A30" s="334">
        <v>6</v>
      </c>
      <c r="B30" s="333" t="s">
        <v>249</v>
      </c>
      <c r="C30" s="335">
        <v>5.4199999999999998E-2</v>
      </c>
    </row>
    <row r="31" spans="1:3" ht="15.75" customHeight="1" thickBot="1" x14ac:dyDescent="0.25">
      <c r="A31" s="311"/>
      <c r="B31" s="312"/>
      <c r="C31" s="307"/>
    </row>
  </sheetData>
  <mergeCells count="6">
    <mergeCell ref="B1:C1"/>
    <mergeCell ref="A2:C2"/>
    <mergeCell ref="A3:C3"/>
    <mergeCell ref="A4:C4"/>
    <mergeCell ref="A5:C5"/>
    <mergeCell ref="B6:C6"/>
  </mergeCells>
  <printOptions horizontalCentered="1"/>
  <pageMargins left="0.25" right="0.25" top="0.5" bottom="0.5" header="0.25" footer="0.25"/>
  <pageSetup scale="89" fitToHeight="0" orientation="landscape" horizontalDpi="1200" verticalDpi="1200" r:id="rId1"/>
  <headerFooter>
    <oddHeader>&amp;L&amp;10OFFICE OF HEALTH CARE ACCESS&amp;C&amp;10ANNUAL REPORTING&amp;R&amp;10SAINT MARY`S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 sqref="C1:C65536"/>
    </sheetView>
  </sheetViews>
  <sheetFormatPr defaultRowHeight="15" x14ac:dyDescent="0.2"/>
  <cols>
    <col min="1" max="1" width="11.42578125" style="343" customWidth="1"/>
    <col min="2" max="2" width="41.42578125" style="343" bestFit="1" customWidth="1"/>
    <col min="3" max="3" width="21.7109375" style="343" bestFit="1" customWidth="1"/>
    <col min="4" max="6" width="24.7109375" style="343" customWidth="1"/>
    <col min="7" max="7" width="21.42578125" style="343" customWidth="1"/>
    <col min="8" max="8" width="20.28515625" style="343" bestFit="1" customWidth="1"/>
    <col min="9" max="16384" width="9.140625" style="343"/>
  </cols>
  <sheetData>
    <row r="3" spans="1:8" ht="15.75" customHeight="1" x14ac:dyDescent="0.25">
      <c r="A3" s="340"/>
      <c r="B3" s="340"/>
      <c r="C3" s="340"/>
      <c r="D3" s="341"/>
      <c r="E3" s="341"/>
      <c r="F3" s="342"/>
      <c r="G3" s="342"/>
      <c r="H3" s="342"/>
    </row>
    <row r="4" spans="1:8" ht="15.75" customHeight="1" x14ac:dyDescent="0.25">
      <c r="A4" s="505" t="s">
        <v>0</v>
      </c>
      <c r="B4" s="505"/>
      <c r="C4" s="505"/>
      <c r="D4" s="505"/>
      <c r="E4" s="505"/>
      <c r="F4" s="505"/>
    </row>
    <row r="5" spans="1:8" ht="15.75" customHeight="1" x14ac:dyDescent="0.25">
      <c r="A5" s="505" t="s">
        <v>253</v>
      </c>
      <c r="B5" s="505"/>
      <c r="C5" s="505"/>
      <c r="D5" s="505"/>
      <c r="E5" s="505"/>
      <c r="F5" s="505"/>
    </row>
    <row r="6" spans="1:8" ht="15.75" customHeight="1" x14ac:dyDescent="0.25">
      <c r="A6" s="505" t="s">
        <v>117</v>
      </c>
      <c r="B6" s="505"/>
      <c r="C6" s="505"/>
      <c r="D6" s="505"/>
      <c r="E6" s="505"/>
      <c r="F6" s="505"/>
    </row>
    <row r="7" spans="1:8" ht="15.75" customHeight="1" x14ac:dyDescent="0.25">
      <c r="A7" s="505" t="s">
        <v>254</v>
      </c>
      <c r="B7" s="505"/>
      <c r="C7" s="505"/>
      <c r="D7" s="505"/>
      <c r="E7" s="505"/>
      <c r="F7" s="505"/>
    </row>
    <row r="8" spans="1:8" ht="16.5" customHeight="1" thickBot="1" x14ac:dyDescent="0.3">
      <c r="A8" s="340"/>
      <c r="B8" s="340"/>
      <c r="C8" s="340"/>
      <c r="D8" s="344"/>
      <c r="E8" s="341"/>
      <c r="F8" s="342"/>
      <c r="G8" s="342"/>
      <c r="H8" s="342"/>
    </row>
    <row r="9" spans="1:8" ht="16.5" customHeight="1" thickBot="1" x14ac:dyDescent="0.3">
      <c r="A9" s="345" t="s">
        <v>5</v>
      </c>
      <c r="B9" s="346" t="s">
        <v>255</v>
      </c>
      <c r="C9" s="346" t="s">
        <v>256</v>
      </c>
      <c r="D9" s="347" t="s">
        <v>257</v>
      </c>
      <c r="E9" s="347" t="s">
        <v>258</v>
      </c>
      <c r="F9" s="348" t="s">
        <v>259</v>
      </c>
      <c r="G9" s="349"/>
      <c r="H9" s="349"/>
    </row>
    <row r="10" spans="1:8" ht="15.75" customHeight="1" x14ac:dyDescent="0.25">
      <c r="A10" s="350"/>
      <c r="B10" s="351"/>
      <c r="C10" s="351"/>
      <c r="D10" s="352"/>
      <c r="E10" s="352"/>
      <c r="F10" s="353"/>
      <c r="G10" s="349"/>
      <c r="H10" s="349"/>
    </row>
    <row r="11" spans="1:8" ht="15.75" customHeight="1" x14ac:dyDescent="0.25">
      <c r="A11" s="354" t="s">
        <v>260</v>
      </c>
      <c r="B11" s="355" t="s">
        <v>261</v>
      </c>
      <c r="C11" s="355" t="s">
        <v>262</v>
      </c>
      <c r="D11" s="356">
        <v>699051</v>
      </c>
      <c r="E11" s="356">
        <v>204473</v>
      </c>
      <c r="F11" s="357">
        <f>D11+E11</f>
        <v>903524</v>
      </c>
      <c r="G11" s="358"/>
      <c r="H11" s="359"/>
    </row>
    <row r="12" spans="1:8" ht="15.75" customHeight="1" x14ac:dyDescent="0.25">
      <c r="A12" s="507"/>
      <c r="B12" s="508"/>
      <c r="C12" s="508"/>
      <c r="D12" s="508"/>
      <c r="E12" s="508"/>
      <c r="F12" s="509"/>
      <c r="G12" s="358"/>
      <c r="H12" s="359"/>
    </row>
    <row r="13" spans="1:8" ht="15.75" customHeight="1" x14ac:dyDescent="0.25">
      <c r="A13" s="354" t="s">
        <v>263</v>
      </c>
      <c r="B13" s="355" t="s">
        <v>264</v>
      </c>
      <c r="C13" s="355" t="s">
        <v>265</v>
      </c>
      <c r="D13" s="356">
        <v>469379</v>
      </c>
      <c r="E13" s="356">
        <v>57770</v>
      </c>
      <c r="F13" s="357">
        <f>D13+E13</f>
        <v>527149</v>
      </c>
      <c r="G13" s="358"/>
      <c r="H13" s="359"/>
    </row>
    <row r="14" spans="1:8" ht="15.75" customHeight="1" x14ac:dyDescent="0.25">
      <c r="A14" s="507"/>
      <c r="B14" s="508"/>
      <c r="C14" s="508"/>
      <c r="D14" s="508"/>
      <c r="E14" s="508"/>
      <c r="F14" s="509"/>
      <c r="G14" s="358"/>
      <c r="H14" s="359"/>
    </row>
    <row r="15" spans="1:8" ht="15.75" customHeight="1" x14ac:dyDescent="0.25">
      <c r="A15" s="354" t="s">
        <v>266</v>
      </c>
      <c r="B15" s="355" t="s">
        <v>267</v>
      </c>
      <c r="C15" s="355" t="s">
        <v>268</v>
      </c>
      <c r="D15" s="356">
        <v>380886</v>
      </c>
      <c r="E15" s="356">
        <v>54768</v>
      </c>
      <c r="F15" s="357">
        <f>D15+E15</f>
        <v>435654</v>
      </c>
      <c r="G15" s="358"/>
      <c r="H15" s="359"/>
    </row>
    <row r="16" spans="1:8" ht="15.75" customHeight="1" x14ac:dyDescent="0.25">
      <c r="A16" s="507"/>
      <c r="B16" s="508"/>
      <c r="C16" s="508"/>
      <c r="D16" s="508"/>
      <c r="E16" s="508"/>
      <c r="F16" s="509"/>
      <c r="G16" s="358"/>
      <c r="H16" s="359"/>
    </row>
    <row r="17" spans="1:8" ht="15.75" customHeight="1" x14ac:dyDescent="0.25">
      <c r="A17" s="354" t="s">
        <v>269</v>
      </c>
      <c r="B17" s="355" t="s">
        <v>270</v>
      </c>
      <c r="C17" s="355" t="s">
        <v>271</v>
      </c>
      <c r="D17" s="356">
        <v>387050</v>
      </c>
      <c r="E17" s="356">
        <v>38302</v>
      </c>
      <c r="F17" s="357">
        <f>D17+E17</f>
        <v>425352</v>
      </c>
      <c r="G17" s="358"/>
      <c r="H17" s="359"/>
    </row>
    <row r="18" spans="1:8" ht="15.75" customHeight="1" x14ac:dyDescent="0.25">
      <c r="A18" s="507"/>
      <c r="B18" s="508"/>
      <c r="C18" s="508"/>
      <c r="D18" s="508"/>
      <c r="E18" s="508"/>
      <c r="F18" s="509"/>
      <c r="G18" s="358"/>
      <c r="H18" s="359"/>
    </row>
    <row r="19" spans="1:8" ht="15.75" customHeight="1" x14ac:dyDescent="0.25">
      <c r="A19" s="354" t="s">
        <v>272</v>
      </c>
      <c r="B19" s="355" t="s">
        <v>273</v>
      </c>
      <c r="C19" s="355" t="s">
        <v>274</v>
      </c>
      <c r="D19" s="356">
        <v>317673</v>
      </c>
      <c r="E19" s="356">
        <v>47738</v>
      </c>
      <c r="F19" s="357">
        <f>D19+E19</f>
        <v>365411</v>
      </c>
      <c r="G19" s="358"/>
      <c r="H19" s="359"/>
    </row>
    <row r="20" spans="1:8" ht="15.75" customHeight="1" x14ac:dyDescent="0.25">
      <c r="A20" s="507"/>
      <c r="B20" s="508"/>
      <c r="C20" s="508"/>
      <c r="D20" s="508"/>
      <c r="E20" s="508"/>
      <c r="F20" s="509"/>
      <c r="G20" s="358"/>
      <c r="H20" s="359"/>
    </row>
    <row r="21" spans="1:8" ht="15.75" customHeight="1" x14ac:dyDescent="0.25">
      <c r="A21" s="354" t="s">
        <v>275</v>
      </c>
      <c r="B21" s="355" t="s">
        <v>276</v>
      </c>
      <c r="C21" s="355" t="s">
        <v>277</v>
      </c>
      <c r="D21" s="356">
        <v>260364</v>
      </c>
      <c r="E21" s="356">
        <v>44179</v>
      </c>
      <c r="F21" s="357">
        <f>D21+E21</f>
        <v>304543</v>
      </c>
      <c r="G21" s="358"/>
      <c r="H21" s="359"/>
    </row>
    <row r="22" spans="1:8" ht="15.75" customHeight="1" x14ac:dyDescent="0.25">
      <c r="A22" s="507"/>
      <c r="B22" s="508"/>
      <c r="C22" s="508"/>
      <c r="D22" s="508"/>
      <c r="E22" s="508"/>
      <c r="F22" s="509"/>
      <c r="G22" s="358"/>
      <c r="H22" s="359"/>
    </row>
    <row r="23" spans="1:8" ht="15.75" customHeight="1" x14ac:dyDescent="0.25">
      <c r="A23" s="354" t="s">
        <v>278</v>
      </c>
      <c r="B23" s="355" t="s">
        <v>279</v>
      </c>
      <c r="C23" s="355" t="s">
        <v>280</v>
      </c>
      <c r="D23" s="356">
        <v>253962</v>
      </c>
      <c r="E23" s="356">
        <v>38707</v>
      </c>
      <c r="F23" s="357">
        <f>D23+E23</f>
        <v>292669</v>
      </c>
      <c r="G23" s="358"/>
      <c r="H23" s="359"/>
    </row>
    <row r="24" spans="1:8" ht="15.75" customHeight="1" x14ac:dyDescent="0.25">
      <c r="A24" s="507"/>
      <c r="B24" s="508"/>
      <c r="C24" s="508"/>
      <c r="D24" s="508"/>
      <c r="E24" s="508"/>
      <c r="F24" s="509"/>
      <c r="G24" s="358"/>
      <c r="H24" s="359"/>
    </row>
    <row r="25" spans="1:8" ht="15.75" customHeight="1" x14ac:dyDescent="0.25">
      <c r="A25" s="354" t="s">
        <v>281</v>
      </c>
      <c r="B25" s="355" t="s">
        <v>282</v>
      </c>
      <c r="C25" s="355" t="s">
        <v>283</v>
      </c>
      <c r="D25" s="356">
        <v>238621</v>
      </c>
      <c r="E25" s="356">
        <v>43111</v>
      </c>
      <c r="F25" s="357">
        <f>D25+E25</f>
        <v>281732</v>
      </c>
      <c r="G25" s="358"/>
      <c r="H25" s="359"/>
    </row>
    <row r="26" spans="1:8" ht="15.75" customHeight="1" x14ac:dyDescent="0.25">
      <c r="A26" s="507"/>
      <c r="B26" s="508"/>
      <c r="C26" s="508"/>
      <c r="D26" s="508"/>
      <c r="E26" s="508"/>
      <c r="F26" s="509"/>
      <c r="G26" s="358"/>
      <c r="H26" s="359"/>
    </row>
    <row r="27" spans="1:8" ht="15.75" customHeight="1" x14ac:dyDescent="0.25">
      <c r="A27" s="354" t="s">
        <v>284</v>
      </c>
      <c r="B27" s="355" t="s">
        <v>285</v>
      </c>
      <c r="C27" s="355" t="s">
        <v>286</v>
      </c>
      <c r="D27" s="356">
        <v>248256</v>
      </c>
      <c r="E27" s="356">
        <v>0</v>
      </c>
      <c r="F27" s="357">
        <f>D27+E27</f>
        <v>248256</v>
      </c>
      <c r="G27" s="358"/>
      <c r="H27" s="359"/>
    </row>
    <row r="28" spans="1:8" ht="15.75" customHeight="1" x14ac:dyDescent="0.25">
      <c r="A28" s="507"/>
      <c r="B28" s="508"/>
      <c r="C28" s="508"/>
      <c r="D28" s="508"/>
      <c r="E28" s="508"/>
      <c r="F28" s="509"/>
      <c r="G28" s="358"/>
      <c r="H28" s="359"/>
    </row>
    <row r="29" spans="1:8" ht="15.75" customHeight="1" x14ac:dyDescent="0.25">
      <c r="A29" s="354" t="s">
        <v>287</v>
      </c>
      <c r="B29" s="355" t="s">
        <v>288</v>
      </c>
      <c r="C29" s="355" t="s">
        <v>289</v>
      </c>
      <c r="D29" s="356">
        <v>184892</v>
      </c>
      <c r="E29" s="356">
        <v>36009</v>
      </c>
      <c r="F29" s="357">
        <f>D29+E29</f>
        <v>220901</v>
      </c>
      <c r="G29" s="358"/>
      <c r="H29" s="359"/>
    </row>
    <row r="30" spans="1:8" ht="15.75" customHeight="1" thickBot="1" x14ac:dyDescent="0.3">
      <c r="A30" s="507"/>
      <c r="B30" s="508"/>
      <c r="C30" s="508"/>
      <c r="D30" s="508"/>
      <c r="E30" s="508"/>
      <c r="F30" s="509"/>
      <c r="G30" s="358"/>
      <c r="H30" s="359"/>
    </row>
    <row r="31" spans="1:8" ht="18.75" customHeight="1" thickBot="1" x14ac:dyDescent="0.3">
      <c r="A31" s="360"/>
      <c r="B31" s="361"/>
      <c r="C31" s="361" t="s">
        <v>170</v>
      </c>
      <c r="D31" s="362">
        <f>SUM(D11+D13+D15+D17+D19+D21+D23+D25+D27+D29)</f>
        <v>3440134</v>
      </c>
      <c r="E31" s="362">
        <f>SUM(E11+E13+E15+E17+E19+E21+E23+E25+E27+E29)</f>
        <v>565057</v>
      </c>
      <c r="F31" s="363">
        <f>D31+E31</f>
        <v>4005191</v>
      </c>
      <c r="G31" s="364"/>
      <c r="H31" s="364"/>
    </row>
  </sheetData>
  <mergeCells count="14">
    <mergeCell ref="A28:F28"/>
    <mergeCell ref="A30:F30"/>
    <mergeCell ref="A16:F16"/>
    <mergeCell ref="A18:F18"/>
    <mergeCell ref="A20:F20"/>
    <mergeCell ref="A22:F22"/>
    <mergeCell ref="A24:F24"/>
    <mergeCell ref="A26:F26"/>
    <mergeCell ref="A4:F4"/>
    <mergeCell ref="A5:F5"/>
    <mergeCell ref="A6:F6"/>
    <mergeCell ref="A7:F7"/>
    <mergeCell ref="A12:F12"/>
    <mergeCell ref="A14:F14"/>
  </mergeCells>
  <pageMargins left="0.25" right="0.25" top="0.5" bottom="0.5" header="0.25" footer="0.25"/>
  <pageSetup scale="89" fitToHeight="0" orientation="landscape" horizontalDpi="1200" verticalDpi="1200" r:id="rId1"/>
  <headerFooter>
    <oddHeader>_x000D_
                &amp;L&amp;10OFFICE OF HEALTH CARE ACCESS&amp;C&amp;10ANNUAL REPORTING&amp;R&amp;10SAINT MARY`S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 sqref="C1:C65536"/>
    </sheetView>
  </sheetViews>
  <sheetFormatPr defaultRowHeight="15" x14ac:dyDescent="0.2"/>
  <cols>
    <col min="1" max="1" width="11.42578125" style="343" customWidth="1"/>
    <col min="2" max="2" width="23.42578125" style="343" bestFit="1" customWidth="1"/>
    <col min="3" max="3" width="40" style="343" bestFit="1" customWidth="1"/>
    <col min="4" max="6" width="24.7109375" style="343" customWidth="1"/>
    <col min="7" max="7" width="21.42578125" style="343" customWidth="1"/>
    <col min="8" max="8" width="20.28515625" style="343" bestFit="1" customWidth="1"/>
    <col min="9" max="16384" width="9.140625" style="343"/>
  </cols>
  <sheetData>
    <row r="3" spans="1:8" ht="15.75" customHeight="1" x14ac:dyDescent="0.25">
      <c r="A3" s="340"/>
      <c r="B3" s="340"/>
      <c r="C3" s="340"/>
      <c r="D3" s="341"/>
      <c r="E3" s="341"/>
      <c r="F3" s="342"/>
      <c r="G3" s="342"/>
      <c r="H3" s="342"/>
    </row>
    <row r="4" spans="1:8" ht="15.75" customHeight="1" x14ac:dyDescent="0.25">
      <c r="A4" s="505" t="s">
        <v>10</v>
      </c>
      <c r="B4" s="505"/>
      <c r="C4" s="505"/>
      <c r="D4" s="505"/>
      <c r="E4" s="505"/>
      <c r="F4" s="505"/>
    </row>
    <row r="5" spans="1:8" ht="15.75" customHeight="1" x14ac:dyDescent="0.25">
      <c r="A5" s="505" t="s">
        <v>253</v>
      </c>
      <c r="B5" s="505"/>
      <c r="C5" s="505"/>
      <c r="D5" s="505"/>
      <c r="E5" s="505"/>
      <c r="F5" s="505"/>
    </row>
    <row r="6" spans="1:8" ht="15.75" customHeight="1" x14ac:dyDescent="0.25">
      <c r="A6" s="505" t="s">
        <v>117</v>
      </c>
      <c r="B6" s="505"/>
      <c r="C6" s="505"/>
      <c r="D6" s="505"/>
      <c r="E6" s="505"/>
      <c r="F6" s="505"/>
    </row>
    <row r="7" spans="1:8" ht="15.75" customHeight="1" x14ac:dyDescent="0.25">
      <c r="A7" s="505" t="s">
        <v>290</v>
      </c>
      <c r="B7" s="505"/>
      <c r="C7" s="505"/>
      <c r="D7" s="505"/>
      <c r="E7" s="505"/>
      <c r="F7" s="505"/>
    </row>
    <row r="8" spans="1:8" ht="16.5" customHeight="1" thickBot="1" x14ac:dyDescent="0.3">
      <c r="A8" s="340"/>
      <c r="B8" s="340"/>
      <c r="C8" s="340"/>
      <c r="D8" s="344"/>
      <c r="E8" s="341"/>
      <c r="F8" s="342"/>
      <c r="G8" s="342"/>
      <c r="H8" s="342"/>
    </row>
    <row r="9" spans="1:8" ht="16.5" customHeight="1" thickBot="1" x14ac:dyDescent="0.3">
      <c r="A9" s="345" t="s">
        <v>5</v>
      </c>
      <c r="B9" s="346" t="s">
        <v>255</v>
      </c>
      <c r="C9" s="346" t="s">
        <v>291</v>
      </c>
      <c r="D9" s="347" t="s">
        <v>257</v>
      </c>
      <c r="E9" s="347" t="s">
        <v>258</v>
      </c>
      <c r="F9" s="348" t="s">
        <v>259</v>
      </c>
      <c r="G9" s="349"/>
      <c r="H9" s="349"/>
    </row>
    <row r="10" spans="1:8" ht="15.75" customHeight="1" x14ac:dyDescent="0.25">
      <c r="A10" s="350"/>
      <c r="B10" s="351"/>
      <c r="C10" s="351"/>
      <c r="D10" s="352"/>
      <c r="E10" s="352"/>
      <c r="F10" s="353"/>
      <c r="G10" s="349"/>
      <c r="H10" s="349"/>
    </row>
    <row r="11" spans="1:8" ht="15.75" customHeight="1" x14ac:dyDescent="0.25">
      <c r="A11" s="354" t="s">
        <v>260</v>
      </c>
      <c r="B11" s="355" t="s">
        <v>261</v>
      </c>
      <c r="C11" s="355" t="s">
        <v>262</v>
      </c>
      <c r="D11" s="356">
        <v>699051</v>
      </c>
      <c r="E11" s="356">
        <v>204473</v>
      </c>
      <c r="F11" s="357">
        <f>D11+E11</f>
        <v>903524</v>
      </c>
      <c r="G11" s="358"/>
      <c r="H11" s="359"/>
    </row>
    <row r="12" spans="1:8" ht="15.75" customHeight="1" x14ac:dyDescent="0.25">
      <c r="A12" s="507"/>
      <c r="B12" s="508"/>
      <c r="C12" s="508"/>
      <c r="D12" s="508"/>
      <c r="E12" s="508"/>
      <c r="F12" s="509"/>
      <c r="G12" s="358"/>
      <c r="H12" s="359"/>
    </row>
    <row r="13" spans="1:8" ht="15.75" customHeight="1" x14ac:dyDescent="0.25">
      <c r="A13" s="354" t="s">
        <v>263</v>
      </c>
      <c r="B13" s="355" t="s">
        <v>292</v>
      </c>
      <c r="C13" s="355" t="s">
        <v>293</v>
      </c>
      <c r="D13" s="356">
        <v>827825</v>
      </c>
      <c r="E13" s="356">
        <v>54312</v>
      </c>
      <c r="F13" s="357">
        <f>D13+E13</f>
        <v>882137</v>
      </c>
      <c r="G13" s="358"/>
      <c r="H13" s="359"/>
    </row>
    <row r="14" spans="1:8" ht="15.75" customHeight="1" x14ac:dyDescent="0.25">
      <c r="A14" s="507"/>
      <c r="B14" s="508"/>
      <c r="C14" s="508"/>
      <c r="D14" s="508"/>
      <c r="E14" s="508"/>
      <c r="F14" s="509"/>
      <c r="G14" s="358"/>
      <c r="H14" s="359"/>
    </row>
    <row r="15" spans="1:8" ht="15.75" customHeight="1" x14ac:dyDescent="0.25">
      <c r="A15" s="354" t="s">
        <v>266</v>
      </c>
      <c r="B15" s="355" t="s">
        <v>292</v>
      </c>
      <c r="C15" s="355" t="s">
        <v>294</v>
      </c>
      <c r="D15" s="356">
        <v>694654</v>
      </c>
      <c r="E15" s="356">
        <v>46832</v>
      </c>
      <c r="F15" s="357">
        <f>D15+E15</f>
        <v>741486</v>
      </c>
      <c r="G15" s="358"/>
      <c r="H15" s="359"/>
    </row>
    <row r="16" spans="1:8" ht="15.75" customHeight="1" x14ac:dyDescent="0.25">
      <c r="A16" s="507"/>
      <c r="B16" s="508"/>
      <c r="C16" s="508"/>
      <c r="D16" s="508"/>
      <c r="E16" s="508"/>
      <c r="F16" s="509"/>
      <c r="G16" s="358"/>
      <c r="H16" s="359"/>
    </row>
    <row r="17" spans="1:8" ht="15.75" customHeight="1" x14ac:dyDescent="0.25">
      <c r="A17" s="354" t="s">
        <v>269</v>
      </c>
      <c r="B17" s="355" t="s">
        <v>292</v>
      </c>
      <c r="C17" s="355" t="s">
        <v>295</v>
      </c>
      <c r="D17" s="356">
        <v>688062</v>
      </c>
      <c r="E17" s="356">
        <v>41101</v>
      </c>
      <c r="F17" s="357">
        <f>D17+E17</f>
        <v>729163</v>
      </c>
      <c r="G17" s="358"/>
      <c r="H17" s="359"/>
    </row>
    <row r="18" spans="1:8" ht="15.75" customHeight="1" x14ac:dyDescent="0.25">
      <c r="A18" s="507"/>
      <c r="B18" s="508"/>
      <c r="C18" s="508"/>
      <c r="D18" s="508"/>
      <c r="E18" s="508"/>
      <c r="F18" s="509"/>
      <c r="G18" s="358"/>
      <c r="H18" s="359"/>
    </row>
    <row r="19" spans="1:8" ht="15.75" customHeight="1" x14ac:dyDescent="0.25">
      <c r="A19" s="354" t="s">
        <v>272</v>
      </c>
      <c r="B19" s="355" t="s">
        <v>296</v>
      </c>
      <c r="C19" s="355" t="s">
        <v>297</v>
      </c>
      <c r="D19" s="356">
        <v>670897</v>
      </c>
      <c r="E19" s="356">
        <v>47942</v>
      </c>
      <c r="F19" s="357">
        <f>D19+E19</f>
        <v>718839</v>
      </c>
      <c r="G19" s="358"/>
      <c r="H19" s="359"/>
    </row>
    <row r="20" spans="1:8" ht="15.75" customHeight="1" x14ac:dyDescent="0.25">
      <c r="A20" s="507"/>
      <c r="B20" s="508"/>
      <c r="C20" s="508"/>
      <c r="D20" s="508"/>
      <c r="E20" s="508"/>
      <c r="F20" s="509"/>
      <c r="G20" s="358"/>
      <c r="H20" s="359"/>
    </row>
    <row r="21" spans="1:8" ht="15.75" customHeight="1" x14ac:dyDescent="0.25">
      <c r="A21" s="354" t="s">
        <v>275</v>
      </c>
      <c r="B21" s="355" t="s">
        <v>298</v>
      </c>
      <c r="C21" s="355" t="s">
        <v>299</v>
      </c>
      <c r="D21" s="356">
        <v>662108</v>
      </c>
      <c r="E21" s="356">
        <v>38568</v>
      </c>
      <c r="F21" s="357">
        <f>D21+E21</f>
        <v>700676</v>
      </c>
      <c r="G21" s="358"/>
      <c r="H21" s="359"/>
    </row>
    <row r="22" spans="1:8" ht="15.75" customHeight="1" x14ac:dyDescent="0.25">
      <c r="A22" s="507"/>
      <c r="B22" s="508"/>
      <c r="C22" s="508"/>
      <c r="D22" s="508"/>
      <c r="E22" s="508"/>
      <c r="F22" s="509"/>
      <c r="G22" s="358"/>
      <c r="H22" s="359"/>
    </row>
    <row r="23" spans="1:8" ht="15.75" customHeight="1" x14ac:dyDescent="0.25">
      <c r="A23" s="354" t="s">
        <v>278</v>
      </c>
      <c r="B23" s="355" t="s">
        <v>292</v>
      </c>
      <c r="C23" s="355" t="s">
        <v>300</v>
      </c>
      <c r="D23" s="356">
        <v>623377</v>
      </c>
      <c r="E23" s="356">
        <v>46988</v>
      </c>
      <c r="F23" s="357">
        <f>D23+E23</f>
        <v>670365</v>
      </c>
      <c r="G23" s="358"/>
      <c r="H23" s="359"/>
    </row>
    <row r="24" spans="1:8" ht="15.75" customHeight="1" x14ac:dyDescent="0.25">
      <c r="A24" s="507"/>
      <c r="B24" s="508"/>
      <c r="C24" s="508"/>
      <c r="D24" s="508"/>
      <c r="E24" s="508"/>
      <c r="F24" s="509"/>
      <c r="G24" s="358"/>
      <c r="H24" s="359"/>
    </row>
    <row r="25" spans="1:8" ht="15.75" customHeight="1" x14ac:dyDescent="0.25">
      <c r="A25" s="354" t="s">
        <v>281</v>
      </c>
      <c r="B25" s="355" t="s">
        <v>301</v>
      </c>
      <c r="C25" s="355" t="s">
        <v>302</v>
      </c>
      <c r="D25" s="356">
        <v>593158</v>
      </c>
      <c r="E25" s="356">
        <v>49593</v>
      </c>
      <c r="F25" s="357">
        <f>D25+E25</f>
        <v>642751</v>
      </c>
      <c r="G25" s="358"/>
      <c r="H25" s="359"/>
    </row>
    <row r="26" spans="1:8" ht="15.75" customHeight="1" x14ac:dyDescent="0.25">
      <c r="A26" s="507"/>
      <c r="B26" s="508"/>
      <c r="C26" s="508"/>
      <c r="D26" s="508"/>
      <c r="E26" s="508"/>
      <c r="F26" s="509"/>
      <c r="G26" s="358"/>
      <c r="H26" s="359"/>
    </row>
    <row r="27" spans="1:8" ht="15.75" customHeight="1" x14ac:dyDescent="0.25">
      <c r="A27" s="354" t="s">
        <v>284</v>
      </c>
      <c r="B27" s="355" t="s">
        <v>292</v>
      </c>
      <c r="C27" s="355" t="s">
        <v>303</v>
      </c>
      <c r="D27" s="356">
        <v>540691</v>
      </c>
      <c r="E27" s="356">
        <v>33177</v>
      </c>
      <c r="F27" s="357">
        <f>D27+E27</f>
        <v>573868</v>
      </c>
      <c r="G27" s="358"/>
      <c r="H27" s="359"/>
    </row>
    <row r="28" spans="1:8" ht="15.75" customHeight="1" x14ac:dyDescent="0.25">
      <c r="A28" s="507"/>
      <c r="B28" s="508"/>
      <c r="C28" s="508"/>
      <c r="D28" s="508"/>
      <c r="E28" s="508"/>
      <c r="F28" s="509"/>
      <c r="G28" s="358"/>
      <c r="H28" s="359"/>
    </row>
    <row r="29" spans="1:8" ht="15.75" customHeight="1" x14ac:dyDescent="0.25">
      <c r="A29" s="354" t="s">
        <v>287</v>
      </c>
      <c r="B29" s="355" t="s">
        <v>304</v>
      </c>
      <c r="C29" s="355" t="s">
        <v>305</v>
      </c>
      <c r="D29" s="356">
        <v>539210</v>
      </c>
      <c r="E29" s="356">
        <v>33696</v>
      </c>
      <c r="F29" s="357">
        <f>D29+E29</f>
        <v>572906</v>
      </c>
      <c r="G29" s="358"/>
      <c r="H29" s="359"/>
    </row>
    <row r="30" spans="1:8" ht="15.75" customHeight="1" thickBot="1" x14ac:dyDescent="0.3">
      <c r="A30" s="507"/>
      <c r="B30" s="508"/>
      <c r="C30" s="508"/>
      <c r="D30" s="508"/>
      <c r="E30" s="508"/>
      <c r="F30" s="509"/>
      <c r="G30" s="358"/>
      <c r="H30" s="359"/>
    </row>
    <row r="31" spans="1:8" ht="18.75" customHeight="1" thickBot="1" x14ac:dyDescent="0.3">
      <c r="A31" s="360"/>
      <c r="B31" s="361"/>
      <c r="C31" s="361" t="s">
        <v>170</v>
      </c>
      <c r="D31" s="362">
        <f>SUM(D11+D13+D15+D17+D19+D21+D23+D25+D27+D29)</f>
        <v>6539033</v>
      </c>
      <c r="E31" s="362">
        <f>SUM(E11+E13+E15+E17+E19+E21+E23+E25+E27+E29)</f>
        <v>596682</v>
      </c>
      <c r="F31" s="363">
        <f>D31+E31</f>
        <v>7135715</v>
      </c>
      <c r="G31" s="364"/>
      <c r="H31" s="364"/>
    </row>
  </sheetData>
  <mergeCells count="14">
    <mergeCell ref="A28:F28"/>
    <mergeCell ref="A30:F30"/>
    <mergeCell ref="A16:F16"/>
    <mergeCell ref="A18:F18"/>
    <mergeCell ref="A20:F20"/>
    <mergeCell ref="A22:F22"/>
    <mergeCell ref="A24:F24"/>
    <mergeCell ref="A26:F26"/>
    <mergeCell ref="A4:F4"/>
    <mergeCell ref="A5:F5"/>
    <mergeCell ref="A6:F6"/>
    <mergeCell ref="A7:F7"/>
    <mergeCell ref="A12:F12"/>
    <mergeCell ref="A14:F14"/>
  </mergeCells>
  <pageMargins left="0.25" right="0.25" top="0.5" bottom="0.5" header="0.25" footer="0.25"/>
  <pageSetup scale="89" fitToHeight="0" orientation="landscape" horizontalDpi="1200" verticalDpi="1200" r:id="rId1"/>
  <headerFooter>
    <oddHeader>_x000D_
                &amp;L&amp;10OFFICE OF HEALTH CARE ACCESS&amp;C&amp;10ANNUAL REPORTING&amp;R&amp;10SAINT MARY`S HEALTH SYSTEM, INC.</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52"/>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1" t="s">
        <v>0</v>
      </c>
      <c r="B2" s="511"/>
      <c r="C2" s="511"/>
      <c r="D2" s="511"/>
      <c r="E2" s="511"/>
    </row>
    <row r="3" spans="1:5" ht="15.75" x14ac:dyDescent="0.25">
      <c r="A3" s="511" t="s">
        <v>253</v>
      </c>
      <c r="B3" s="511"/>
      <c r="C3" s="511"/>
      <c r="D3" s="511"/>
      <c r="E3" s="511"/>
    </row>
    <row r="4" spans="1:5" ht="15" customHeight="1" x14ac:dyDescent="0.25">
      <c r="A4" s="511" t="s">
        <v>117</v>
      </c>
      <c r="B4" s="511"/>
      <c r="C4" s="511"/>
      <c r="D4" s="511"/>
      <c r="E4" s="511"/>
    </row>
    <row r="5" spans="1:5" ht="15" customHeight="1" x14ac:dyDescent="0.25">
      <c r="A5" s="512" t="s">
        <v>306</v>
      </c>
      <c r="B5" s="512"/>
      <c r="C5" s="512"/>
      <c r="D5" s="512"/>
      <c r="E5" s="512"/>
    </row>
    <row r="6" spans="1:5" ht="25.5" customHeight="1" x14ac:dyDescent="0.25">
      <c r="A6" s="512" t="s">
        <v>307</v>
      </c>
      <c r="B6" s="512"/>
      <c r="C6" s="512"/>
      <c r="D6" s="512"/>
      <c r="E6" s="512"/>
    </row>
    <row r="7" spans="1:5" ht="15.75" x14ac:dyDescent="0.25">
      <c r="A7" s="366"/>
      <c r="B7" s="365"/>
      <c r="C7" s="366"/>
    </row>
    <row r="8" spans="1:5" ht="12.95" customHeight="1" x14ac:dyDescent="0.25">
      <c r="A8" s="367">
        <v>-1</v>
      </c>
      <c r="B8" s="368">
        <v>-2</v>
      </c>
      <c r="C8" s="367">
        <v>-3</v>
      </c>
      <c r="D8" s="367">
        <v>-4</v>
      </c>
      <c r="E8" s="367">
        <v>-5</v>
      </c>
    </row>
    <row r="9" spans="1:5" s="374" customFormat="1" ht="54" customHeight="1" x14ac:dyDescent="0.25">
      <c r="A9" s="369" t="s">
        <v>5</v>
      </c>
      <c r="B9" s="370" t="s">
        <v>6</v>
      </c>
      <c r="C9" s="371" t="s">
        <v>308</v>
      </c>
      <c r="D9" s="372" t="s">
        <v>309</v>
      </c>
      <c r="E9" s="373" t="s">
        <v>259</v>
      </c>
    </row>
    <row r="10" spans="1:5" s="374" customFormat="1" ht="15.75" x14ac:dyDescent="0.25">
      <c r="A10" s="375"/>
      <c r="B10" s="376"/>
      <c r="C10" s="377"/>
      <c r="D10" s="377"/>
      <c r="E10" s="378"/>
    </row>
    <row r="11" spans="1:5" s="374" customFormat="1" ht="15.75" x14ac:dyDescent="0.25">
      <c r="A11" s="379" t="s">
        <v>128</v>
      </c>
      <c r="B11" s="380" t="s">
        <v>10</v>
      </c>
      <c r="C11" s="381"/>
      <c r="D11" s="381"/>
      <c r="E11" s="382"/>
    </row>
    <row r="12" spans="1:5" ht="14.25" customHeight="1" x14ac:dyDescent="0.2">
      <c r="A12" s="383">
        <v>1</v>
      </c>
      <c r="B12" s="384" t="s">
        <v>310</v>
      </c>
      <c r="C12" s="385">
        <v>0</v>
      </c>
      <c r="D12" s="385">
        <v>0</v>
      </c>
      <c r="E12" s="385">
        <f>D12+ C12</f>
        <v>0</v>
      </c>
    </row>
    <row r="13" spans="1:5" ht="14.25" customHeight="1" x14ac:dyDescent="0.2">
      <c r="A13" s="383">
        <v>2</v>
      </c>
      <c r="B13" s="384" t="s">
        <v>311</v>
      </c>
      <c r="C13" s="385">
        <v>0</v>
      </c>
      <c r="D13" s="385">
        <v>0</v>
      </c>
      <c r="E13" s="385">
        <f>D13+ C13</f>
        <v>0</v>
      </c>
    </row>
    <row r="14" spans="1:5" ht="15.75" x14ac:dyDescent="0.25">
      <c r="A14" s="375"/>
      <c r="B14" s="376"/>
      <c r="C14" s="377"/>
      <c r="D14" s="377"/>
      <c r="E14" s="386"/>
    </row>
    <row r="15" spans="1:5" s="374" customFormat="1" ht="15.75" x14ac:dyDescent="0.25">
      <c r="A15" s="379" t="s">
        <v>135</v>
      </c>
      <c r="B15" s="380" t="s">
        <v>37</v>
      </c>
      <c r="C15" s="381"/>
      <c r="D15" s="381"/>
      <c r="E15" s="382"/>
    </row>
    <row r="16" spans="1:5" ht="14.25" customHeight="1" x14ac:dyDescent="0.2">
      <c r="A16" s="383">
        <v>1</v>
      </c>
      <c r="B16" s="384" t="s">
        <v>310</v>
      </c>
      <c r="C16" s="385">
        <v>0</v>
      </c>
      <c r="D16" s="385">
        <v>0</v>
      </c>
      <c r="E16" s="385">
        <f>D16+ C16</f>
        <v>0</v>
      </c>
    </row>
    <row r="17" spans="1:5" ht="14.25" customHeight="1" x14ac:dyDescent="0.2">
      <c r="A17" s="383">
        <v>2</v>
      </c>
      <c r="B17" s="384" t="s">
        <v>311</v>
      </c>
      <c r="C17" s="385">
        <v>0</v>
      </c>
      <c r="D17" s="385">
        <v>0</v>
      </c>
      <c r="E17" s="385">
        <f>D17+ C17</f>
        <v>0</v>
      </c>
    </row>
    <row r="18" spans="1:5" ht="15.75" x14ac:dyDescent="0.25">
      <c r="A18" s="375"/>
      <c r="B18" s="376"/>
      <c r="C18" s="377"/>
      <c r="D18" s="377"/>
      <c r="E18" s="386"/>
    </row>
    <row r="19" spans="1:5" s="374" customFormat="1" ht="15.75" x14ac:dyDescent="0.25">
      <c r="A19" s="379" t="s">
        <v>136</v>
      </c>
      <c r="B19" s="380" t="s">
        <v>49</v>
      </c>
      <c r="C19" s="381"/>
      <c r="D19" s="381"/>
      <c r="E19" s="382"/>
    </row>
    <row r="20" spans="1:5" ht="14.25" customHeight="1" x14ac:dyDescent="0.2">
      <c r="A20" s="383">
        <v>1</v>
      </c>
      <c r="B20" s="384" t="s">
        <v>310</v>
      </c>
      <c r="C20" s="385">
        <v>0</v>
      </c>
      <c r="D20" s="385">
        <v>0</v>
      </c>
      <c r="E20" s="385">
        <f>D20+ C20</f>
        <v>0</v>
      </c>
    </row>
    <row r="21" spans="1:5" ht="14.25" customHeight="1" x14ac:dyDescent="0.2">
      <c r="A21" s="383">
        <v>2</v>
      </c>
      <c r="B21" s="384" t="s">
        <v>311</v>
      </c>
      <c r="C21" s="385">
        <v>0</v>
      </c>
      <c r="D21" s="385">
        <v>0</v>
      </c>
      <c r="E21" s="385">
        <f>D21+ C21</f>
        <v>0</v>
      </c>
    </row>
    <row r="22" spans="1:5" ht="15.75" x14ac:dyDescent="0.25">
      <c r="A22" s="375"/>
      <c r="B22" s="376"/>
      <c r="C22" s="377"/>
      <c r="D22" s="377"/>
      <c r="E22" s="386"/>
    </row>
    <row r="23" spans="1:5" s="374" customFormat="1" ht="15.75" x14ac:dyDescent="0.25">
      <c r="A23" s="379" t="s">
        <v>137</v>
      </c>
      <c r="B23" s="380" t="s">
        <v>58</v>
      </c>
      <c r="C23" s="381"/>
      <c r="D23" s="381"/>
      <c r="E23" s="382"/>
    </row>
    <row r="24" spans="1:5" ht="14.25" customHeight="1" x14ac:dyDescent="0.2">
      <c r="A24" s="383">
        <v>1</v>
      </c>
      <c r="B24" s="384" t="s">
        <v>310</v>
      </c>
      <c r="C24" s="385">
        <v>0</v>
      </c>
      <c r="D24" s="385">
        <v>0</v>
      </c>
      <c r="E24" s="385">
        <f>D24+ C24</f>
        <v>0</v>
      </c>
    </row>
    <row r="25" spans="1:5" ht="14.25" customHeight="1" x14ac:dyDescent="0.2">
      <c r="A25" s="383">
        <v>2</v>
      </c>
      <c r="B25" s="384" t="s">
        <v>311</v>
      </c>
      <c r="C25" s="385">
        <v>0</v>
      </c>
      <c r="D25" s="385">
        <v>0</v>
      </c>
      <c r="E25" s="385">
        <f>D25+ C25</f>
        <v>0</v>
      </c>
    </row>
    <row r="26" spans="1:5" ht="15.75" x14ac:dyDescent="0.25">
      <c r="A26" s="375"/>
      <c r="B26" s="376"/>
      <c r="C26" s="377"/>
      <c r="D26" s="377"/>
      <c r="E26" s="386"/>
    </row>
    <row r="27" spans="1:5" s="374" customFormat="1" ht="15.75" x14ac:dyDescent="0.25">
      <c r="A27" s="379" t="s">
        <v>138</v>
      </c>
      <c r="B27" s="380" t="s">
        <v>71</v>
      </c>
      <c r="C27" s="381"/>
      <c r="D27" s="381"/>
      <c r="E27" s="382"/>
    </row>
    <row r="28" spans="1:5" ht="14.25" customHeight="1" x14ac:dyDescent="0.2">
      <c r="A28" s="383">
        <v>1</v>
      </c>
      <c r="B28" s="384" t="s">
        <v>310</v>
      </c>
      <c r="C28" s="385">
        <v>0</v>
      </c>
      <c r="D28" s="385">
        <v>0</v>
      </c>
      <c r="E28" s="385">
        <f>D28+ C28</f>
        <v>0</v>
      </c>
    </row>
    <row r="29" spans="1:5" ht="14.25" customHeight="1" x14ac:dyDescent="0.2">
      <c r="A29" s="383">
        <v>2</v>
      </c>
      <c r="B29" s="384" t="s">
        <v>311</v>
      </c>
      <c r="C29" s="385">
        <v>0</v>
      </c>
      <c r="D29" s="385">
        <v>0</v>
      </c>
      <c r="E29" s="385">
        <f>D29+ C29</f>
        <v>0</v>
      </c>
    </row>
    <row r="30" spans="1:5" ht="15.75" x14ac:dyDescent="0.25">
      <c r="A30" s="375"/>
      <c r="B30" s="376"/>
      <c r="C30" s="377"/>
      <c r="D30" s="377"/>
      <c r="E30" s="386"/>
    </row>
    <row r="31" spans="1:5" s="374" customFormat="1" ht="15.75" x14ac:dyDescent="0.25">
      <c r="A31" s="379" t="s">
        <v>139</v>
      </c>
      <c r="B31" s="380" t="s">
        <v>82</v>
      </c>
      <c r="C31" s="381"/>
      <c r="D31" s="381"/>
      <c r="E31" s="382"/>
    </row>
    <row r="32" spans="1:5" ht="14.25" customHeight="1" x14ac:dyDescent="0.2">
      <c r="A32" s="383">
        <v>1</v>
      </c>
      <c r="B32" s="384" t="s">
        <v>310</v>
      </c>
      <c r="C32" s="385">
        <v>0</v>
      </c>
      <c r="D32" s="385">
        <v>0</v>
      </c>
      <c r="E32" s="385">
        <f>D32+ C32</f>
        <v>0</v>
      </c>
    </row>
    <row r="33" spans="1:6" ht="14.25" customHeight="1" x14ac:dyDescent="0.2">
      <c r="A33" s="383">
        <v>2</v>
      </c>
      <c r="B33" s="384" t="s">
        <v>311</v>
      </c>
      <c r="C33" s="385">
        <v>0</v>
      </c>
      <c r="D33" s="385">
        <v>0</v>
      </c>
      <c r="E33" s="385">
        <f>D33+ C33</f>
        <v>0</v>
      </c>
    </row>
    <row r="34" spans="1:6" ht="15.75" x14ac:dyDescent="0.25">
      <c r="A34" s="375"/>
      <c r="B34" s="376"/>
      <c r="C34" s="377"/>
      <c r="D34" s="377"/>
      <c r="E34" s="386"/>
    </row>
    <row r="35" spans="1:6" s="374" customFormat="1" ht="15.75" x14ac:dyDescent="0.25">
      <c r="A35" s="379" t="s">
        <v>140</v>
      </c>
      <c r="B35" s="380" t="s">
        <v>90</v>
      </c>
      <c r="C35" s="381"/>
      <c r="D35" s="381"/>
      <c r="E35" s="382"/>
    </row>
    <row r="36" spans="1:6" ht="14.25" customHeight="1" x14ac:dyDescent="0.2">
      <c r="A36" s="383">
        <v>1</v>
      </c>
      <c r="B36" s="384" t="s">
        <v>310</v>
      </c>
      <c r="C36" s="385">
        <v>0</v>
      </c>
      <c r="D36" s="385">
        <v>0</v>
      </c>
      <c r="E36" s="385">
        <f>D36+ C36</f>
        <v>0</v>
      </c>
    </row>
    <row r="37" spans="1:6" ht="14.25" customHeight="1" x14ac:dyDescent="0.2">
      <c r="A37" s="383">
        <v>2</v>
      </c>
      <c r="B37" s="384" t="s">
        <v>311</v>
      </c>
      <c r="C37" s="385">
        <v>0</v>
      </c>
      <c r="D37" s="385">
        <v>0</v>
      </c>
      <c r="E37" s="385">
        <f>D37+ C37</f>
        <v>0</v>
      </c>
    </row>
    <row r="38" spans="1:6" ht="15.75" x14ac:dyDescent="0.25">
      <c r="A38" s="375"/>
      <c r="B38" s="376"/>
      <c r="C38" s="377"/>
      <c r="D38" s="377"/>
      <c r="E38" s="386"/>
    </row>
    <row r="39" spans="1:6" s="374" customFormat="1" ht="15.75" x14ac:dyDescent="0.25">
      <c r="A39" s="379" t="s">
        <v>141</v>
      </c>
      <c r="B39" s="380" t="s">
        <v>101</v>
      </c>
      <c r="C39" s="381"/>
      <c r="D39" s="381"/>
      <c r="E39" s="382"/>
    </row>
    <row r="40" spans="1:6" ht="14.25" customHeight="1" x14ac:dyDescent="0.2">
      <c r="A40" s="383">
        <v>1</v>
      </c>
      <c r="B40" s="384" t="s">
        <v>310</v>
      </c>
      <c r="C40" s="385">
        <v>0</v>
      </c>
      <c r="D40" s="385">
        <v>0</v>
      </c>
      <c r="E40" s="385">
        <f>D40+ C40</f>
        <v>0</v>
      </c>
    </row>
    <row r="41" spans="1:6" ht="14.25" customHeight="1" x14ac:dyDescent="0.2">
      <c r="A41" s="383">
        <v>2</v>
      </c>
      <c r="B41" s="384" t="s">
        <v>311</v>
      </c>
      <c r="C41" s="385">
        <v>0</v>
      </c>
      <c r="D41" s="385">
        <v>0</v>
      </c>
      <c r="E41" s="385">
        <f>D41+ C41</f>
        <v>0</v>
      </c>
    </row>
    <row r="42" spans="1:6" ht="15.75" x14ac:dyDescent="0.25">
      <c r="A42" s="375"/>
      <c r="B42" s="376"/>
      <c r="C42" s="377"/>
      <c r="D42" s="377"/>
      <c r="E42" s="386"/>
    </row>
    <row r="43" spans="1:6" s="374" customFormat="1" ht="15.75" x14ac:dyDescent="0.25">
      <c r="A43" s="379" t="s">
        <v>142</v>
      </c>
      <c r="B43" s="380" t="s">
        <v>110</v>
      </c>
      <c r="C43" s="381"/>
      <c r="D43" s="381"/>
      <c r="E43" s="382"/>
    </row>
    <row r="44" spans="1:6" ht="14.25" customHeight="1" x14ac:dyDescent="0.2">
      <c r="A44" s="383">
        <v>1</v>
      </c>
      <c r="B44" s="384" t="s">
        <v>310</v>
      </c>
      <c r="C44" s="385">
        <v>0</v>
      </c>
      <c r="D44" s="385">
        <v>0</v>
      </c>
      <c r="E44" s="385">
        <f>D44+ C44</f>
        <v>0</v>
      </c>
    </row>
    <row r="45" spans="1:6" ht="14.25" customHeight="1" x14ac:dyDescent="0.2">
      <c r="A45" s="383">
        <v>2</v>
      </c>
      <c r="B45" s="384" t="s">
        <v>311</v>
      </c>
      <c r="C45" s="385">
        <v>0</v>
      </c>
      <c r="D45" s="385">
        <v>0</v>
      </c>
      <c r="E45" s="385">
        <f>D45+ C45</f>
        <v>0</v>
      </c>
    </row>
    <row r="46" spans="1:6" ht="15.75" x14ac:dyDescent="0.25">
      <c r="A46" s="375"/>
      <c r="B46" s="376"/>
      <c r="C46" s="377"/>
      <c r="D46" s="377"/>
      <c r="E46" s="386"/>
    </row>
    <row r="47" spans="1:6" ht="13.5" customHeight="1" x14ac:dyDescent="0.2">
      <c r="A47" s="387"/>
      <c r="B47" s="513"/>
      <c r="C47" s="513"/>
      <c r="D47" s="513"/>
      <c r="E47" s="388"/>
    </row>
    <row r="48" spans="1:6" ht="15" customHeight="1" x14ac:dyDescent="0.2">
      <c r="A48" s="389"/>
      <c r="B48" s="510" t="s">
        <v>312</v>
      </c>
      <c r="C48" s="510"/>
      <c r="D48" s="510"/>
      <c r="E48" s="510"/>
      <c r="F48" s="387"/>
    </row>
    <row r="49" spans="1:6" ht="13.5" customHeight="1" x14ac:dyDescent="0.2">
      <c r="A49" s="389"/>
      <c r="B49" s="390"/>
      <c r="C49" s="390"/>
      <c r="D49" s="390"/>
      <c r="E49" s="390"/>
      <c r="F49" s="387"/>
    </row>
    <row r="50" spans="1:6" ht="32.1" customHeight="1" x14ac:dyDescent="0.2">
      <c r="A50" s="389"/>
      <c r="B50" s="510" t="s">
        <v>313</v>
      </c>
      <c r="C50" s="510"/>
      <c r="D50" s="510"/>
      <c r="E50" s="510"/>
      <c r="F50" s="387"/>
    </row>
    <row r="51" spans="1:6" ht="15" customHeight="1" x14ac:dyDescent="0.2">
      <c r="A51" s="387"/>
      <c r="B51" s="510" t="s">
        <v>314</v>
      </c>
      <c r="C51" s="510"/>
      <c r="D51" s="510"/>
      <c r="E51" s="510"/>
      <c r="F51" s="387"/>
    </row>
    <row r="52" spans="1:6" ht="15" customHeight="1" x14ac:dyDescent="0.2">
      <c r="A52" s="387"/>
      <c r="B52" s="510" t="s">
        <v>315</v>
      </c>
      <c r="C52" s="510"/>
      <c r="D52" s="510"/>
      <c r="E52" s="510"/>
      <c r="F52" s="387"/>
    </row>
  </sheetData>
  <mergeCells count="10">
    <mergeCell ref="B48:E48"/>
    <mergeCell ref="B50:E50"/>
    <mergeCell ref="B51:E51"/>
    <mergeCell ref="B52:E52"/>
    <mergeCell ref="A2:E2"/>
    <mergeCell ref="A3:E3"/>
    <mergeCell ref="A4:E4"/>
    <mergeCell ref="A5:E5"/>
    <mergeCell ref="A6:E6"/>
    <mergeCell ref="B47:D47"/>
  </mergeCells>
  <pageMargins left="0.25" right="0.25" top="0.5" bottom="0.5" header="0.25" footer="0.25"/>
  <pageSetup scale="74" fitToHeight="0" orientation="portrait" horizontalDpi="1200" verticalDpi="1200" r:id="rId1"/>
  <headerFooter>
    <oddHeader>&amp;LOFFICE OF HEALTH CARE ACCESS&amp;CANNUAL REPORTING&amp;RSAINT MARY`S HOSPITAL</oddHeader>
    <oddFooter>&amp;LREPORT 21&amp;C&amp;P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1" customWidth="1"/>
    <col min="2" max="2" width="90.85546875" style="39" customWidth="1"/>
    <col min="3" max="3" width="37.5703125" style="393" customWidth="1"/>
    <col min="4" max="16384" width="9.140625" style="39"/>
  </cols>
  <sheetData>
    <row r="2" spans="1:4" ht="15.75" customHeight="1" x14ac:dyDescent="0.25">
      <c r="A2" s="467" t="s">
        <v>0</v>
      </c>
      <c r="B2" s="467"/>
      <c r="C2" s="467"/>
    </row>
    <row r="3" spans="1:4" ht="15.75" customHeight="1" x14ac:dyDescent="0.25">
      <c r="A3" s="467" t="s">
        <v>1</v>
      </c>
      <c r="B3" s="467"/>
      <c r="C3" s="467"/>
    </row>
    <row r="4" spans="1:4" ht="15.75" customHeight="1" x14ac:dyDescent="0.25">
      <c r="A4" s="467" t="s">
        <v>117</v>
      </c>
      <c r="B4" s="467"/>
      <c r="C4" s="467"/>
    </row>
    <row r="5" spans="1:4" ht="15.75" customHeight="1" x14ac:dyDescent="0.25">
      <c r="A5" s="467" t="s">
        <v>316</v>
      </c>
      <c r="B5" s="467"/>
      <c r="C5" s="467"/>
    </row>
    <row r="6" spans="1:4" ht="15.75" customHeight="1" x14ac:dyDescent="0.25">
      <c r="A6" s="467" t="s">
        <v>317</v>
      </c>
      <c r="B6" s="467"/>
      <c r="C6" s="467"/>
    </row>
    <row r="7" spans="1:4" ht="15.75" customHeight="1" x14ac:dyDescent="0.25">
      <c r="A7" s="391"/>
      <c r="B7" s="392"/>
      <c r="D7" s="394"/>
    </row>
    <row r="8" spans="1:4" ht="15.75" customHeight="1" x14ac:dyDescent="0.25">
      <c r="A8" s="395">
        <v>-1</v>
      </c>
      <c r="B8" s="396">
        <v>-2</v>
      </c>
      <c r="C8" s="395">
        <v>-3</v>
      </c>
      <c r="D8" s="394"/>
    </row>
    <row r="9" spans="1:4" ht="24.75" customHeight="1" x14ac:dyDescent="0.25">
      <c r="A9" s="397" t="s">
        <v>5</v>
      </c>
      <c r="B9" s="398" t="s">
        <v>6</v>
      </c>
      <c r="C9" s="399" t="s">
        <v>318</v>
      </c>
    </row>
    <row r="10" spans="1:4" ht="15.75" customHeight="1" x14ac:dyDescent="0.25">
      <c r="A10" s="400"/>
      <c r="B10" s="401"/>
      <c r="C10" s="402"/>
    </row>
    <row r="11" spans="1:4" ht="30" customHeight="1" x14ac:dyDescent="0.25">
      <c r="A11" s="403" t="s">
        <v>238</v>
      </c>
      <c r="B11" s="404" t="s">
        <v>319</v>
      </c>
      <c r="C11" s="405"/>
    </row>
    <row r="12" spans="1:4" ht="45" customHeight="1" x14ac:dyDescent="0.2">
      <c r="A12" s="406" t="s">
        <v>320</v>
      </c>
      <c r="B12" s="407" t="s">
        <v>321</v>
      </c>
      <c r="C12" s="408" t="s">
        <v>322</v>
      </c>
    </row>
    <row r="13" spans="1:4" ht="15" customHeight="1" x14ac:dyDescent="0.2">
      <c r="A13" s="409"/>
      <c r="B13" s="410"/>
      <c r="C13" s="411"/>
    </row>
    <row r="14" spans="1:4" ht="30" customHeight="1" x14ac:dyDescent="0.2">
      <c r="A14" s="412" t="s">
        <v>323</v>
      </c>
      <c r="B14" s="413" t="s">
        <v>324</v>
      </c>
      <c r="C14" s="414" t="s">
        <v>322</v>
      </c>
    </row>
    <row r="15" spans="1:4" ht="15" customHeight="1" x14ac:dyDescent="0.2">
      <c r="A15" s="415"/>
      <c r="B15" s="410"/>
      <c r="C15" s="411"/>
    </row>
    <row r="16" spans="1:4" ht="30" customHeight="1" x14ac:dyDescent="0.2">
      <c r="A16" s="412" t="s">
        <v>325</v>
      </c>
      <c r="B16" s="413" t="s">
        <v>326</v>
      </c>
      <c r="C16" s="414" t="s">
        <v>322</v>
      </c>
    </row>
    <row r="17" spans="1:3" ht="15" customHeight="1" x14ac:dyDescent="0.2">
      <c r="A17" s="415"/>
      <c r="B17" s="410"/>
      <c r="C17" s="411"/>
    </row>
    <row r="18" spans="1:3" ht="30" customHeight="1" x14ac:dyDescent="0.2">
      <c r="A18" s="412" t="s">
        <v>327</v>
      </c>
      <c r="B18" s="413" t="s">
        <v>328</v>
      </c>
      <c r="C18" s="414" t="s">
        <v>322</v>
      </c>
    </row>
    <row r="19" spans="1:3" ht="15" customHeight="1" x14ac:dyDescent="0.2">
      <c r="A19" s="416"/>
      <c r="B19" s="417"/>
      <c r="C19" s="411"/>
    </row>
    <row r="20" spans="1:3" ht="30" customHeight="1" x14ac:dyDescent="0.2">
      <c r="A20" s="418" t="s">
        <v>329</v>
      </c>
      <c r="B20" s="419" t="s">
        <v>330</v>
      </c>
      <c r="C20" s="420">
        <v>0</v>
      </c>
    </row>
  </sheetData>
  <mergeCells count="5">
    <mergeCell ref="A2:C2"/>
    <mergeCell ref="A3:C3"/>
    <mergeCell ref="A4:C4"/>
    <mergeCell ref="A5:C5"/>
    <mergeCell ref="A6:C6"/>
  </mergeCells>
  <pageMargins left="0.25" right="0.25" top="0.5" bottom="0.5" header="0.25" footer="0.25"/>
  <pageSetup scale="75" fitToHeight="0" orientation="portrait" horizontalDpi="1200" verticalDpi="1200" r:id="rId1"/>
  <headerFooter>
    <oddHeader>&amp;LOFFICE OF HEALTH CARE ACCESS&amp;CANNUAL REPORTING&amp;RSAINT MARY`S HOSPITAL</oddHeader>
    <oddFooter>&amp;LREPORT 22&amp;C&amp;P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22" customWidth="1"/>
    <col min="2" max="2" width="55.28515625" style="422" customWidth="1"/>
    <col min="3" max="6" width="16.7109375" style="422" customWidth="1"/>
    <col min="7" max="16384" width="9.140625" style="422"/>
  </cols>
  <sheetData>
    <row r="1" spans="1:6" ht="15" customHeight="1" x14ac:dyDescent="0.25">
      <c r="A1" s="514" t="s">
        <v>0</v>
      </c>
      <c r="B1" s="515"/>
      <c r="C1" s="515"/>
      <c r="D1" s="515"/>
      <c r="E1" s="515"/>
      <c r="F1" s="516"/>
    </row>
    <row r="2" spans="1:6" ht="15" customHeight="1" x14ac:dyDescent="0.25">
      <c r="A2" s="514" t="s">
        <v>253</v>
      </c>
      <c r="B2" s="515"/>
      <c r="C2" s="515"/>
      <c r="D2" s="515"/>
      <c r="E2" s="515"/>
      <c r="F2" s="516"/>
    </row>
    <row r="3" spans="1:6" ht="15" customHeight="1" x14ac:dyDescent="0.25">
      <c r="A3" s="461" t="s">
        <v>331</v>
      </c>
      <c r="B3" s="461"/>
      <c r="C3" s="461"/>
      <c r="D3" s="461"/>
      <c r="E3" s="461"/>
      <c r="F3" s="461"/>
    </row>
    <row r="4" spans="1:6" ht="15" customHeight="1" x14ac:dyDescent="0.25">
      <c r="A4" s="461" t="s">
        <v>332</v>
      </c>
      <c r="B4" s="461"/>
      <c r="C4" s="461"/>
      <c r="D4" s="461"/>
      <c r="E4" s="461"/>
      <c r="F4" s="461"/>
    </row>
    <row r="5" spans="1:6" ht="15" customHeight="1" x14ac:dyDescent="0.25">
      <c r="A5" s="423"/>
      <c r="B5" s="2"/>
      <c r="C5" s="2"/>
      <c r="D5" s="2"/>
      <c r="E5" s="2"/>
      <c r="F5" s="423"/>
    </row>
    <row r="6" spans="1:6" ht="15" customHeight="1" x14ac:dyDescent="0.25">
      <c r="A6" s="424">
        <v>-1</v>
      </c>
      <c r="B6" s="424">
        <v>-2</v>
      </c>
      <c r="C6" s="424">
        <v>-3</v>
      </c>
      <c r="D6" s="424">
        <v>-4</v>
      </c>
      <c r="E6" s="424">
        <v>-5</v>
      </c>
      <c r="F6" s="424">
        <v>-6</v>
      </c>
    </row>
    <row r="7" spans="1:6" ht="15" customHeight="1" x14ac:dyDescent="0.25">
      <c r="A7" s="425"/>
      <c r="B7" s="424"/>
      <c r="C7" s="2" t="s">
        <v>333</v>
      </c>
      <c r="D7" s="2" t="s">
        <v>334</v>
      </c>
      <c r="E7" s="424" t="s">
        <v>174</v>
      </c>
      <c r="F7" s="424" t="s">
        <v>335</v>
      </c>
    </row>
    <row r="8" spans="1:6" ht="15" customHeight="1" x14ac:dyDescent="0.25">
      <c r="A8" s="426" t="s">
        <v>5</v>
      </c>
      <c r="B8" s="427" t="s">
        <v>6</v>
      </c>
      <c r="C8" s="426" t="s">
        <v>174</v>
      </c>
      <c r="D8" s="426" t="s">
        <v>174</v>
      </c>
      <c r="E8" s="426" t="s">
        <v>336</v>
      </c>
      <c r="F8" s="426" t="s">
        <v>336</v>
      </c>
    </row>
    <row r="9" spans="1:6" ht="15" customHeight="1" x14ac:dyDescent="0.25">
      <c r="A9" s="425"/>
      <c r="B9" s="425"/>
      <c r="C9" s="425"/>
      <c r="D9" s="425"/>
      <c r="E9" s="425"/>
      <c r="F9" s="425"/>
    </row>
    <row r="10" spans="1:6" ht="15" customHeight="1" x14ac:dyDescent="0.25">
      <c r="A10" s="426" t="s">
        <v>153</v>
      </c>
      <c r="B10" s="428" t="s">
        <v>337</v>
      </c>
      <c r="C10" s="428"/>
      <c r="D10" s="428"/>
      <c r="E10" s="428"/>
      <c r="F10" s="429"/>
    </row>
    <row r="11" spans="1:6" ht="15" customHeight="1" x14ac:dyDescent="0.25">
      <c r="A11" s="426"/>
      <c r="B11" s="428"/>
      <c r="C11" s="428"/>
      <c r="D11" s="428"/>
      <c r="E11" s="428"/>
      <c r="F11" s="429"/>
    </row>
    <row r="12" spans="1:6" x14ac:dyDescent="0.2">
      <c r="A12" s="430" t="s">
        <v>338</v>
      </c>
      <c r="B12" s="431" t="s">
        <v>339</v>
      </c>
      <c r="C12" s="432">
        <v>267</v>
      </c>
      <c r="D12" s="432">
        <v>902</v>
      </c>
      <c r="E12" s="432">
        <f>+D12-C12</f>
        <v>635</v>
      </c>
      <c r="F12" s="429">
        <f>IF(C12=0,0,E12/C12)</f>
        <v>2.3782771535580522</v>
      </c>
    </row>
    <row r="13" spans="1:6" ht="15" customHeight="1" x14ac:dyDescent="0.25">
      <c r="A13" s="430" t="s">
        <v>340</v>
      </c>
      <c r="B13" s="431" t="s">
        <v>341</v>
      </c>
      <c r="C13" s="432">
        <v>264</v>
      </c>
      <c r="D13" s="432">
        <v>879</v>
      </c>
      <c r="E13" s="432">
        <f>+D13-C13</f>
        <v>615</v>
      </c>
      <c r="F13" s="433">
        <f>IF(C13=0,0,E13/C13)</f>
        <v>2.3295454545454546</v>
      </c>
    </row>
    <row r="14" spans="1:6" ht="15" customHeight="1" x14ac:dyDescent="0.25">
      <c r="A14" s="434"/>
      <c r="B14" s="434"/>
      <c r="C14" s="434"/>
      <c r="D14" s="434"/>
      <c r="E14" s="434"/>
    </row>
    <row r="15" spans="1:6" x14ac:dyDescent="0.2">
      <c r="A15" s="430" t="s">
        <v>342</v>
      </c>
      <c r="B15" s="431" t="s">
        <v>343</v>
      </c>
      <c r="C15" s="435">
        <v>894442</v>
      </c>
      <c r="D15" s="435">
        <v>3174277</v>
      </c>
      <c r="E15" s="435">
        <f>+D15-C15</f>
        <v>2279835</v>
      </c>
      <c r="F15" s="429">
        <f>IF(C15=0,0,E15/C15)</f>
        <v>2.5488908168444686</v>
      </c>
    </row>
    <row r="16" spans="1:6" ht="15" customHeight="1" x14ac:dyDescent="0.25">
      <c r="A16" s="436"/>
      <c r="B16" s="434" t="s">
        <v>344</v>
      </c>
      <c r="C16" s="437">
        <f>IF(C13=0,0,C15/C13)</f>
        <v>3388.037878787879</v>
      </c>
      <c r="D16" s="437">
        <f>IF(D13=0,0,D15/D13)</f>
        <v>3611.236632536974</v>
      </c>
      <c r="E16" s="437">
        <f>+D16-C16</f>
        <v>223.19875374909498</v>
      </c>
      <c r="F16" s="433">
        <f>IF(C16=0,0,E16/C16)</f>
        <v>6.5878470588099702E-2</v>
      </c>
    </row>
    <row r="17" spans="1:6" ht="15" customHeight="1" x14ac:dyDescent="0.25">
      <c r="A17" s="434"/>
      <c r="B17" s="434"/>
      <c r="C17" s="434"/>
      <c r="D17" s="434"/>
      <c r="E17" s="434"/>
      <c r="F17" s="429"/>
    </row>
    <row r="18" spans="1:6" x14ac:dyDescent="0.2">
      <c r="A18" s="430" t="s">
        <v>345</v>
      </c>
      <c r="B18" s="431" t="s">
        <v>346</v>
      </c>
      <c r="C18" s="431">
        <v>0.36709599999999998</v>
      </c>
      <c r="D18" s="431">
        <v>0.33779599999999999</v>
      </c>
      <c r="E18" s="438">
        <f>+D18-C18</f>
        <v>-2.9299999999999993E-2</v>
      </c>
      <c r="F18" s="429">
        <f>IF(C18=0,0,E18/C18)</f>
        <v>-7.9815634057576204E-2</v>
      </c>
    </row>
    <row r="19" spans="1:6" ht="15" customHeight="1" x14ac:dyDescent="0.25">
      <c r="A19" s="436"/>
      <c r="B19" s="434" t="s">
        <v>347</v>
      </c>
      <c r="C19" s="437">
        <f>+C15*C18</f>
        <v>328346.08043199999</v>
      </c>
      <c r="D19" s="437">
        <f>+D15*D18</f>
        <v>1072258.0734919999</v>
      </c>
      <c r="E19" s="437">
        <f>+D19-C19</f>
        <v>743911.99305999989</v>
      </c>
      <c r="F19" s="433">
        <f>IF(C19=0,0,E19/C19)</f>
        <v>2.2656338460969172</v>
      </c>
    </row>
    <row r="20" spans="1:6" ht="15" customHeight="1" x14ac:dyDescent="0.25">
      <c r="A20" s="436"/>
      <c r="B20" s="434" t="s">
        <v>348</v>
      </c>
      <c r="C20" s="437">
        <f>IF(C13=0,0,C19/C13)</f>
        <v>1243.7351531515151</v>
      </c>
      <c r="D20" s="437">
        <f>IF(D13=0,0,D19/D13)</f>
        <v>1219.8612895244594</v>
      </c>
      <c r="E20" s="437">
        <f>+D20-C20</f>
        <v>-23.873863627055698</v>
      </c>
      <c r="F20" s="433">
        <f>IF(C20=0,0,E20/C20)</f>
        <v>-1.9195295370209191E-2</v>
      </c>
    </row>
    <row r="21" spans="1:6" ht="15" customHeight="1" x14ac:dyDescent="0.25">
      <c r="A21" s="425"/>
      <c r="B21" s="434"/>
      <c r="C21" s="439"/>
      <c r="D21" s="439"/>
      <c r="E21" s="439"/>
      <c r="F21" s="429"/>
    </row>
    <row r="22" spans="1:6" x14ac:dyDescent="0.2">
      <c r="A22" s="430" t="s">
        <v>349</v>
      </c>
      <c r="B22" s="431" t="s">
        <v>350</v>
      </c>
      <c r="C22" s="435">
        <v>328802</v>
      </c>
      <c r="D22" s="435">
        <v>1158143</v>
      </c>
      <c r="E22" s="435">
        <f>+D22-C22</f>
        <v>829341</v>
      </c>
      <c r="F22" s="429">
        <f>IF(C22=0,0,E22/C22)</f>
        <v>2.522311299809612</v>
      </c>
    </row>
    <row r="23" spans="1:6" ht="30" x14ac:dyDescent="0.2">
      <c r="A23" s="430" t="s">
        <v>351</v>
      </c>
      <c r="B23" s="431" t="s">
        <v>352</v>
      </c>
      <c r="C23" s="440">
        <v>294437</v>
      </c>
      <c r="D23" s="440">
        <v>1083233</v>
      </c>
      <c r="E23" s="440">
        <f>+D23-C23</f>
        <v>788796</v>
      </c>
      <c r="F23" s="429">
        <f>IF(C23=0,0,E23/C23)</f>
        <v>2.6789975444662186</v>
      </c>
    </row>
    <row r="24" spans="1:6" ht="30" x14ac:dyDescent="0.2">
      <c r="A24" s="430" t="s">
        <v>353</v>
      </c>
      <c r="B24" s="431" t="s">
        <v>354</v>
      </c>
      <c r="C24" s="440">
        <v>271203</v>
      </c>
      <c r="D24" s="440">
        <v>932901</v>
      </c>
      <c r="E24" s="440">
        <f>+D24-C24</f>
        <v>661698</v>
      </c>
      <c r="F24" s="429">
        <f>IF(C24=0,0,E24/C24)</f>
        <v>2.4398623909027557</v>
      </c>
    </row>
    <row r="25" spans="1:6" ht="15" customHeight="1" x14ac:dyDescent="0.25">
      <c r="A25" s="425"/>
      <c r="B25" s="434" t="s">
        <v>343</v>
      </c>
      <c r="C25" s="437">
        <f>+C22+C23+C24</f>
        <v>894442</v>
      </c>
      <c r="D25" s="437">
        <f>+D22+D23+D24</f>
        <v>3174277</v>
      </c>
      <c r="E25" s="437">
        <f>+E22+E23+E24</f>
        <v>2279835</v>
      </c>
      <c r="F25" s="433">
        <f>IF(C25=0,0,E25/C25)</f>
        <v>2.5488908168444686</v>
      </c>
    </row>
    <row r="26" spans="1:6" ht="15" customHeight="1" x14ac:dyDescent="0.25">
      <c r="A26" s="426"/>
      <c r="B26" s="434"/>
      <c r="C26" s="441"/>
      <c r="D26" s="441"/>
      <c r="E26" s="441"/>
      <c r="F26" s="429"/>
    </row>
    <row r="27" spans="1:6" x14ac:dyDescent="0.2">
      <c r="A27" s="430" t="s">
        <v>355</v>
      </c>
      <c r="B27" s="431" t="s">
        <v>356</v>
      </c>
      <c r="C27" s="440">
        <v>57</v>
      </c>
      <c r="D27" s="440">
        <v>165</v>
      </c>
      <c r="E27" s="440">
        <f>+D27-C27</f>
        <v>108</v>
      </c>
      <c r="F27" s="429">
        <f>IF(C27=0,0,E27/C27)</f>
        <v>1.8947368421052631</v>
      </c>
    </row>
    <row r="28" spans="1:6" x14ac:dyDescent="0.2">
      <c r="A28" s="430" t="s">
        <v>357</v>
      </c>
      <c r="B28" s="431" t="s">
        <v>358</v>
      </c>
      <c r="C28" s="440">
        <v>14</v>
      </c>
      <c r="D28" s="440">
        <v>49</v>
      </c>
      <c r="E28" s="440">
        <f>+D28-C28</f>
        <v>35</v>
      </c>
      <c r="F28" s="429">
        <f>IF(C28=0,0,E28/C28)</f>
        <v>2.5</v>
      </c>
    </row>
    <row r="29" spans="1:6" x14ac:dyDescent="0.2">
      <c r="A29" s="430" t="s">
        <v>359</v>
      </c>
      <c r="B29" s="431" t="s">
        <v>360</v>
      </c>
      <c r="C29" s="440">
        <v>134</v>
      </c>
      <c r="D29" s="440">
        <v>666</v>
      </c>
      <c r="E29" s="440">
        <f>+D29-C29</f>
        <v>532</v>
      </c>
      <c r="F29" s="429">
        <f>IF(C29=0,0,E29/C29)</f>
        <v>3.9701492537313432</v>
      </c>
    </row>
    <row r="30" spans="1:6" ht="30" x14ac:dyDescent="0.2">
      <c r="A30" s="430" t="s">
        <v>361</v>
      </c>
      <c r="B30" s="431" t="s">
        <v>362</v>
      </c>
      <c r="C30" s="440">
        <v>116</v>
      </c>
      <c r="D30" s="440">
        <v>506</v>
      </c>
      <c r="E30" s="440">
        <f>+D30-C30</f>
        <v>390</v>
      </c>
      <c r="F30" s="429">
        <f>IF(C30=0,0,E30/C30)</f>
        <v>3.3620689655172415</v>
      </c>
    </row>
    <row r="31" spans="1:6" ht="15" customHeight="1" x14ac:dyDescent="0.25">
      <c r="A31" s="426"/>
      <c r="B31" s="442"/>
      <c r="C31" s="425"/>
      <c r="D31" s="425"/>
      <c r="E31" s="425"/>
      <c r="F31" s="433"/>
    </row>
    <row r="32" spans="1:6" ht="15" customHeight="1" x14ac:dyDescent="0.25">
      <c r="A32" s="443"/>
      <c r="B32" s="431"/>
      <c r="C32" s="428"/>
      <c r="D32" s="428"/>
      <c r="E32" s="428"/>
      <c r="F32" s="429"/>
    </row>
    <row r="33" spans="1:6" ht="15" customHeight="1" x14ac:dyDescent="0.25">
      <c r="A33" s="442" t="s">
        <v>363</v>
      </c>
      <c r="B33" s="434"/>
      <c r="C33" s="439"/>
      <c r="D33" s="439"/>
      <c r="E33" s="439"/>
    </row>
    <row r="34" spans="1:6" ht="15" customHeight="1" x14ac:dyDescent="0.25">
      <c r="A34" s="426"/>
      <c r="B34" s="442"/>
      <c r="C34" s="425"/>
      <c r="D34" s="425"/>
      <c r="E34" s="425"/>
      <c r="F34" s="433"/>
    </row>
    <row r="35" spans="1:6" ht="15" customHeight="1" x14ac:dyDescent="0.25">
      <c r="A35" s="442"/>
      <c r="F35" s="429"/>
    </row>
    <row r="36" spans="1:6" ht="15" customHeight="1" x14ac:dyDescent="0.25">
      <c r="A36" s="426" t="s">
        <v>160</v>
      </c>
      <c r="B36" s="428" t="s">
        <v>364</v>
      </c>
      <c r="C36" s="425"/>
      <c r="D36" s="425"/>
      <c r="E36" s="425"/>
      <c r="F36" s="425"/>
    </row>
    <row r="37" spans="1:6" ht="15" customHeight="1" x14ac:dyDescent="0.25">
      <c r="A37" s="426"/>
      <c r="B37" s="442"/>
      <c r="C37" s="425"/>
      <c r="D37" s="425"/>
      <c r="E37" s="425"/>
      <c r="F37" s="425"/>
    </row>
    <row r="38" spans="1:6" x14ac:dyDescent="0.2">
      <c r="A38" s="430" t="s">
        <v>338</v>
      </c>
      <c r="B38" s="431" t="s">
        <v>339</v>
      </c>
      <c r="C38" s="432">
        <v>0</v>
      </c>
      <c r="D38" s="432">
        <v>0</v>
      </c>
      <c r="E38" s="432">
        <f>+D38-C38</f>
        <v>0</v>
      </c>
      <c r="F38" s="429">
        <f>IF(C38=0,0,E38/C38)</f>
        <v>0</v>
      </c>
    </row>
    <row r="39" spans="1:6" ht="15" customHeight="1" x14ac:dyDescent="0.25">
      <c r="A39" s="430" t="s">
        <v>340</v>
      </c>
      <c r="B39" s="431" t="s">
        <v>341</v>
      </c>
      <c r="C39" s="432">
        <v>0</v>
      </c>
      <c r="D39" s="432">
        <v>0</v>
      </c>
      <c r="E39" s="432">
        <f>+D39-C39</f>
        <v>0</v>
      </c>
      <c r="F39" s="433">
        <f>IF(C39=0,0,E39/C39)</f>
        <v>0</v>
      </c>
    </row>
    <row r="40" spans="1:6" ht="15" customHeight="1" x14ac:dyDescent="0.25">
      <c r="A40" s="431"/>
      <c r="B40" s="431"/>
      <c r="C40" s="434"/>
      <c r="D40" s="434"/>
      <c r="E40" s="434"/>
    </row>
    <row r="41" spans="1:6" x14ac:dyDescent="0.2">
      <c r="A41" s="430" t="s">
        <v>342</v>
      </c>
      <c r="B41" s="431" t="s">
        <v>365</v>
      </c>
      <c r="C41" s="435">
        <v>0</v>
      </c>
      <c r="D41" s="435">
        <v>0</v>
      </c>
      <c r="E41" s="435">
        <f>+D41-C41</f>
        <v>0</v>
      </c>
      <c r="F41" s="429">
        <f>IF(C41=0,0,E41/C41)</f>
        <v>0</v>
      </c>
    </row>
    <row r="42" spans="1:6" ht="15" customHeight="1" x14ac:dyDescent="0.25">
      <c r="A42" s="425"/>
      <c r="B42" s="434" t="s">
        <v>344</v>
      </c>
      <c r="C42" s="437">
        <f>IF(C39=0,0,C41/C39)</f>
        <v>0</v>
      </c>
      <c r="D42" s="437">
        <f>IF(D39=0,0,D41/D39)</f>
        <v>0</v>
      </c>
      <c r="E42" s="437">
        <f>+D42-C42</f>
        <v>0</v>
      </c>
      <c r="F42" s="433">
        <f>IF(C42=0,0,E42/C42)</f>
        <v>0</v>
      </c>
    </row>
    <row r="43" spans="1:6" ht="15" customHeight="1" x14ac:dyDescent="0.25">
      <c r="A43" s="434"/>
      <c r="B43" s="434"/>
      <c r="C43" s="434"/>
      <c r="D43" s="434"/>
      <c r="E43" s="434"/>
      <c r="F43" s="429"/>
    </row>
    <row r="44" spans="1:6" x14ac:dyDescent="0.2">
      <c r="A44" s="430" t="s">
        <v>345</v>
      </c>
      <c r="B44" s="431" t="s">
        <v>346</v>
      </c>
      <c r="C44" s="431">
        <v>0.36709599999999998</v>
      </c>
      <c r="D44" s="431">
        <v>0</v>
      </c>
      <c r="E44" s="438">
        <f>+D44-C44</f>
        <v>-0.36709599999999998</v>
      </c>
      <c r="F44" s="429">
        <f>IF(C44=0,0,E44/C44)</f>
        <v>-1</v>
      </c>
    </row>
    <row r="45" spans="1:6" ht="15" customHeight="1" x14ac:dyDescent="0.25">
      <c r="A45" s="425"/>
      <c r="B45" s="434" t="s">
        <v>347</v>
      </c>
      <c r="C45" s="437">
        <f>+C41*C44</f>
        <v>0</v>
      </c>
      <c r="D45" s="437">
        <f>+D41*D44</f>
        <v>0</v>
      </c>
      <c r="E45" s="437">
        <f>+D45-C45</f>
        <v>0</v>
      </c>
      <c r="F45" s="433">
        <f>IF(C45=0,0,E45/C45)</f>
        <v>0</v>
      </c>
    </row>
    <row r="46" spans="1:6" ht="15" customHeight="1" x14ac:dyDescent="0.25">
      <c r="A46" s="425"/>
      <c r="B46" s="434" t="s">
        <v>348</v>
      </c>
      <c r="C46" s="437">
        <f>IF(C39=0,0,C45/C39)</f>
        <v>0</v>
      </c>
      <c r="D46" s="437">
        <f>IF(D39=0,0,D45/D39)</f>
        <v>0</v>
      </c>
      <c r="E46" s="437">
        <f>+D46-C46</f>
        <v>0</v>
      </c>
      <c r="F46" s="433">
        <f>IF(C46=0,0,E46/C46)</f>
        <v>0</v>
      </c>
    </row>
    <row r="47" spans="1:6" ht="15" customHeight="1" x14ac:dyDescent="0.25">
      <c r="A47" s="425"/>
      <c r="B47" s="434"/>
      <c r="C47" s="439"/>
      <c r="D47" s="439"/>
      <c r="E47" s="439"/>
      <c r="F47" s="433"/>
    </row>
    <row r="48" spans="1:6" x14ac:dyDescent="0.2">
      <c r="A48" s="430" t="s">
        <v>349</v>
      </c>
      <c r="B48" s="431" t="s">
        <v>366</v>
      </c>
      <c r="C48" s="435">
        <v>0</v>
      </c>
      <c r="D48" s="435">
        <v>0</v>
      </c>
      <c r="E48" s="435">
        <f>+D48-C48</f>
        <v>0</v>
      </c>
      <c r="F48" s="429">
        <f>IF(C48=0,0,E48/C48)</f>
        <v>0</v>
      </c>
    </row>
    <row r="49" spans="1:7" ht="30" x14ac:dyDescent="0.2">
      <c r="A49" s="430" t="s">
        <v>351</v>
      </c>
      <c r="B49" s="431" t="s">
        <v>367</v>
      </c>
      <c r="C49" s="440">
        <v>0</v>
      </c>
      <c r="D49" s="440">
        <v>0</v>
      </c>
      <c r="E49" s="440">
        <f>+D49-C49</f>
        <v>0</v>
      </c>
      <c r="F49" s="429">
        <f>IF(C49=0,0,E49/C49)</f>
        <v>0</v>
      </c>
    </row>
    <row r="50" spans="1:7" ht="30" x14ac:dyDescent="0.2">
      <c r="A50" s="430" t="s">
        <v>353</v>
      </c>
      <c r="B50" s="431" t="s">
        <v>368</v>
      </c>
      <c r="C50" s="440">
        <v>0</v>
      </c>
      <c r="D50" s="440">
        <v>0</v>
      </c>
      <c r="E50" s="440">
        <f>+D50-C50</f>
        <v>0</v>
      </c>
      <c r="F50" s="429">
        <f>IF(C50=0,0,E50/C50)</f>
        <v>0</v>
      </c>
    </row>
    <row r="51" spans="1:7" ht="15" customHeight="1" x14ac:dyDescent="0.25">
      <c r="A51" s="425"/>
      <c r="B51" s="434" t="s">
        <v>365</v>
      </c>
      <c r="C51" s="437">
        <f>+C48+C49+C50</f>
        <v>0</v>
      </c>
      <c r="D51" s="437">
        <f>+D48+D49+D50</f>
        <v>0</v>
      </c>
      <c r="E51" s="437">
        <f>+E48+E49+E50</f>
        <v>0</v>
      </c>
      <c r="F51" s="433">
        <f>IF(C51=0,0,E51/C51)</f>
        <v>0</v>
      </c>
    </row>
    <row r="52" spans="1:7" ht="15" customHeight="1" x14ac:dyDescent="0.25">
      <c r="A52" s="426"/>
      <c r="B52" s="434"/>
      <c r="C52" s="441"/>
      <c r="D52" s="441"/>
      <c r="E52" s="441"/>
      <c r="F52" s="429"/>
    </row>
    <row r="53" spans="1:7" x14ac:dyDescent="0.2">
      <c r="A53" s="430" t="s">
        <v>355</v>
      </c>
      <c r="B53" s="431" t="s">
        <v>369</v>
      </c>
      <c r="C53" s="440">
        <v>0</v>
      </c>
      <c r="D53" s="440">
        <v>0</v>
      </c>
      <c r="E53" s="440">
        <f>+D53-C53</f>
        <v>0</v>
      </c>
      <c r="F53" s="429">
        <f>IF(C53=0,0,E53/C53)</f>
        <v>0</v>
      </c>
    </row>
    <row r="54" spans="1:7" x14ac:dyDescent="0.2">
      <c r="A54" s="430" t="s">
        <v>357</v>
      </c>
      <c r="B54" s="431" t="s">
        <v>370</v>
      </c>
      <c r="C54" s="440">
        <v>0</v>
      </c>
      <c r="D54" s="440">
        <v>0</v>
      </c>
      <c r="E54" s="440">
        <f>+D54-C54</f>
        <v>0</v>
      </c>
      <c r="F54" s="429">
        <f>IF(C54=0,0,E54/C54)</f>
        <v>0</v>
      </c>
    </row>
    <row r="55" spans="1:7" x14ac:dyDescent="0.2">
      <c r="A55" s="430" t="s">
        <v>359</v>
      </c>
      <c r="B55" s="431" t="s">
        <v>371</v>
      </c>
      <c r="C55" s="440">
        <v>0</v>
      </c>
      <c r="D55" s="440">
        <v>0</v>
      </c>
      <c r="E55" s="440">
        <f>+D55-C55</f>
        <v>0</v>
      </c>
      <c r="F55" s="429">
        <f>IF(C55=0,0,E55/C55)</f>
        <v>0</v>
      </c>
    </row>
    <row r="56" spans="1:7" ht="30" x14ac:dyDescent="0.2">
      <c r="A56" s="430" t="s">
        <v>361</v>
      </c>
      <c r="B56" s="431" t="s">
        <v>372</v>
      </c>
      <c r="C56" s="440">
        <v>0</v>
      </c>
      <c r="D56" s="440">
        <v>0</v>
      </c>
      <c r="E56" s="440">
        <f>+D56-C56</f>
        <v>0</v>
      </c>
      <c r="F56" s="429">
        <f>IF(C56=0,0,E56/C56)</f>
        <v>0</v>
      </c>
    </row>
    <row r="57" spans="1:7" ht="15" customHeight="1" x14ac:dyDescent="0.25">
      <c r="A57" s="444"/>
      <c r="B57" s="2"/>
      <c r="C57" s="2"/>
      <c r="D57" s="2"/>
      <c r="E57" s="2"/>
      <c r="F57" s="445"/>
    </row>
    <row r="58" spans="1:7" ht="15" customHeight="1" x14ac:dyDescent="0.25">
      <c r="A58" s="442" t="s">
        <v>373</v>
      </c>
      <c r="B58" s="2"/>
      <c r="C58" s="2"/>
      <c r="D58" s="2"/>
      <c r="E58" s="2"/>
      <c r="F58" s="446"/>
    </row>
    <row r="59" spans="1:7" ht="15" customHeight="1" x14ac:dyDescent="0.25">
      <c r="A59" s="426"/>
      <c r="B59" s="442"/>
      <c r="C59" s="425"/>
      <c r="D59" s="425"/>
      <c r="E59" s="425"/>
      <c r="F59" s="433"/>
    </row>
    <row r="60" spans="1:7" ht="15" customHeight="1" x14ac:dyDescent="0.25">
      <c r="A60" s="436"/>
      <c r="B60" s="431"/>
      <c r="C60" s="440"/>
      <c r="D60" s="440"/>
      <c r="E60" s="440"/>
      <c r="F60" s="447"/>
      <c r="G60" s="448"/>
    </row>
    <row r="61" spans="1:7" ht="15" customHeight="1" x14ac:dyDescent="0.25">
      <c r="A61" s="425"/>
      <c r="B61" s="434"/>
      <c r="C61" s="439"/>
      <c r="D61" s="439"/>
      <c r="E61" s="439"/>
      <c r="F61" s="447"/>
    </row>
    <row r="62" spans="1:7" ht="15" customHeight="1" x14ac:dyDescent="0.25">
      <c r="A62" s="426"/>
      <c r="B62" s="434"/>
      <c r="C62" s="441"/>
      <c r="D62" s="441"/>
      <c r="E62" s="441"/>
      <c r="F62" s="449"/>
    </row>
    <row r="63" spans="1:7" x14ac:dyDescent="0.2">
      <c r="A63" s="436"/>
      <c r="B63" s="431"/>
      <c r="C63" s="440"/>
      <c r="D63" s="440"/>
      <c r="E63" s="440"/>
      <c r="F63" s="449"/>
    </row>
    <row r="64" spans="1:7" x14ac:dyDescent="0.2">
      <c r="A64" s="436"/>
      <c r="B64" s="431"/>
      <c r="C64" s="440"/>
      <c r="D64" s="440"/>
      <c r="E64" s="440"/>
      <c r="F64" s="450"/>
    </row>
    <row r="65" spans="1:6" x14ac:dyDescent="0.2">
      <c r="A65" s="436"/>
      <c r="B65" s="431"/>
      <c r="C65" s="440"/>
      <c r="D65" s="440"/>
      <c r="E65" s="440"/>
      <c r="F65" s="445"/>
    </row>
    <row r="66" spans="1:6" x14ac:dyDescent="0.2">
      <c r="A66" s="436"/>
      <c r="B66" s="431"/>
      <c r="C66" s="440"/>
      <c r="D66" s="440"/>
      <c r="E66" s="440"/>
      <c r="F66" s="445"/>
    </row>
    <row r="67" spans="1:6" ht="15" customHeight="1" x14ac:dyDescent="0.25">
      <c r="A67" s="444"/>
      <c r="B67" s="2"/>
      <c r="C67" s="2"/>
      <c r="D67" s="2"/>
      <c r="E67" s="2"/>
      <c r="F67" s="445"/>
    </row>
    <row r="68" spans="1:6" ht="15" customHeight="1" x14ac:dyDescent="0.25">
      <c r="A68" s="442"/>
      <c r="B68" s="2"/>
      <c r="C68" s="2"/>
      <c r="D68" s="2"/>
      <c r="E68" s="2"/>
      <c r="F68" s="446"/>
    </row>
    <row r="69" spans="1:6" ht="15" customHeight="1" x14ac:dyDescent="0.25">
      <c r="A69" s="425"/>
      <c r="B69" s="451"/>
      <c r="C69" s="451"/>
      <c r="D69" s="451"/>
      <c r="E69" s="451"/>
      <c r="F69" s="445"/>
    </row>
    <row r="70" spans="1:6" ht="15" customHeight="1" x14ac:dyDescent="0.25">
      <c r="A70" s="425"/>
      <c r="B70" s="451"/>
      <c r="C70" s="451"/>
      <c r="D70" s="451"/>
      <c r="E70" s="451"/>
      <c r="F70" s="445"/>
    </row>
    <row r="71" spans="1:6" ht="15" customHeight="1" x14ac:dyDescent="0.25">
      <c r="A71" s="425"/>
      <c r="B71" s="434"/>
      <c r="C71" s="434"/>
      <c r="D71" s="434"/>
      <c r="E71" s="434"/>
      <c r="F71" s="452"/>
    </row>
    <row r="72" spans="1:6" ht="15" customHeight="1" x14ac:dyDescent="0.25">
      <c r="A72" s="453"/>
      <c r="B72" s="454"/>
      <c r="C72" s="454"/>
      <c r="D72" s="454"/>
      <c r="E72" s="454"/>
      <c r="F72" s="455"/>
    </row>
    <row r="73" spans="1:6" ht="15" customHeight="1" x14ac:dyDescent="0.25">
      <c r="A73" s="456"/>
      <c r="B73" s="457"/>
      <c r="C73" s="457"/>
      <c r="D73" s="457"/>
      <c r="E73" s="457"/>
      <c r="F73" s="458"/>
    </row>
    <row r="74" spans="1:6" ht="15" customHeight="1" x14ac:dyDescent="0.25">
      <c r="A74" s="456"/>
      <c r="B74" s="457"/>
      <c r="C74" s="457"/>
      <c r="D74" s="457"/>
      <c r="E74" s="457"/>
      <c r="F74" s="458"/>
    </row>
    <row r="75" spans="1:6" ht="15" customHeight="1" x14ac:dyDescent="0.25">
      <c r="A75" s="456"/>
      <c r="B75" s="457"/>
      <c r="C75" s="457"/>
      <c r="D75" s="457"/>
      <c r="E75" s="457"/>
      <c r="F75" s="458"/>
    </row>
    <row r="76" spans="1:6" ht="15" customHeight="1" x14ac:dyDescent="0.25">
      <c r="A76" s="456"/>
      <c r="B76" s="457"/>
      <c r="C76" s="457"/>
      <c r="D76" s="457"/>
      <c r="E76" s="457"/>
      <c r="F76" s="458"/>
    </row>
    <row r="77" spans="1:6" ht="15" customHeight="1" x14ac:dyDescent="0.25">
      <c r="A77" s="456"/>
      <c r="B77" s="457"/>
      <c r="C77" s="457"/>
      <c r="D77" s="457"/>
      <c r="E77" s="457"/>
      <c r="F77" s="458"/>
    </row>
    <row r="78" spans="1:6" ht="15" customHeight="1" x14ac:dyDescent="0.25">
      <c r="A78" s="456"/>
      <c r="B78" s="457"/>
      <c r="C78" s="457"/>
      <c r="D78" s="457"/>
      <c r="E78" s="457"/>
      <c r="F78" s="458"/>
    </row>
    <row r="79" spans="1:6" ht="15" customHeight="1" x14ac:dyDescent="0.25">
      <c r="A79" s="456"/>
      <c r="B79" s="457"/>
      <c r="C79" s="457"/>
      <c r="D79" s="457"/>
      <c r="E79" s="457"/>
      <c r="F79" s="458"/>
    </row>
    <row r="80" spans="1:6" ht="15" customHeight="1" x14ac:dyDescent="0.25">
      <c r="A80" s="456"/>
      <c r="B80" s="457"/>
      <c r="C80" s="457"/>
      <c r="D80" s="457"/>
      <c r="E80" s="457"/>
      <c r="F80" s="458"/>
    </row>
    <row r="81" spans="1:6" ht="15" customHeight="1" x14ac:dyDescent="0.25">
      <c r="A81" s="456"/>
      <c r="B81" s="457"/>
      <c r="C81" s="457"/>
      <c r="D81" s="457"/>
      <c r="E81" s="457"/>
      <c r="F81" s="458"/>
    </row>
    <row r="82" spans="1:6" ht="15" customHeight="1" x14ac:dyDescent="0.25">
      <c r="A82" s="456"/>
      <c r="B82" s="457"/>
      <c r="C82" s="457"/>
      <c r="D82" s="457"/>
      <c r="E82" s="457"/>
      <c r="F82" s="458"/>
    </row>
    <row r="83" spans="1:6" ht="15" customHeight="1" x14ac:dyDescent="0.25">
      <c r="A83" s="456"/>
      <c r="B83" s="457"/>
      <c r="C83" s="457"/>
      <c r="D83" s="457"/>
      <c r="E83" s="457"/>
      <c r="F83" s="458"/>
    </row>
    <row r="84" spans="1:6" ht="15" customHeight="1" x14ac:dyDescent="0.25">
      <c r="A84" s="456"/>
      <c r="B84" s="457"/>
      <c r="C84" s="457"/>
      <c r="D84" s="457"/>
      <c r="E84" s="457"/>
      <c r="F84" s="458"/>
    </row>
    <row r="85" spans="1:6" ht="15" customHeight="1" x14ac:dyDescent="0.25">
      <c r="A85" s="456"/>
      <c r="B85" s="457"/>
      <c r="C85" s="457"/>
      <c r="D85" s="457"/>
      <c r="E85" s="457"/>
      <c r="F85" s="458"/>
    </row>
    <row r="86" spans="1:6" ht="15" customHeight="1" x14ac:dyDescent="0.25">
      <c r="A86" s="456"/>
      <c r="B86" s="457"/>
      <c r="C86" s="457"/>
      <c r="D86" s="457"/>
      <c r="E86" s="457"/>
      <c r="F86" s="458"/>
    </row>
    <row r="87" spans="1:6" ht="15" customHeight="1" x14ac:dyDescent="0.25">
      <c r="A87" s="456"/>
      <c r="B87" s="457"/>
      <c r="C87" s="457"/>
      <c r="D87" s="457"/>
      <c r="E87" s="457"/>
      <c r="F87" s="458"/>
    </row>
    <row r="88" spans="1:6" ht="15" customHeight="1" x14ac:dyDescent="0.25">
      <c r="A88" s="456"/>
      <c r="B88" s="457"/>
      <c r="C88" s="457"/>
      <c r="D88" s="457"/>
      <c r="E88" s="457"/>
      <c r="F88" s="458"/>
    </row>
    <row r="89" spans="1:6" ht="15" customHeight="1" x14ac:dyDescent="0.25">
      <c r="A89" s="456"/>
      <c r="B89" s="457"/>
      <c r="C89" s="457"/>
      <c r="D89" s="457"/>
      <c r="E89" s="457"/>
      <c r="F89" s="458"/>
    </row>
    <row r="90" spans="1:6" ht="15" customHeight="1" x14ac:dyDescent="0.25">
      <c r="A90" s="456"/>
      <c r="B90" s="457"/>
      <c r="C90" s="457"/>
      <c r="D90" s="457"/>
      <c r="E90" s="457"/>
      <c r="F90" s="458"/>
    </row>
    <row r="91" spans="1:6" ht="15" customHeight="1" x14ac:dyDescent="0.25">
      <c r="A91" s="456"/>
      <c r="B91" s="457"/>
      <c r="C91" s="457"/>
      <c r="D91" s="457"/>
      <c r="E91" s="457"/>
      <c r="F91" s="458"/>
    </row>
    <row r="92" spans="1:6" ht="15" customHeight="1" x14ac:dyDescent="0.25">
      <c r="A92" s="456"/>
      <c r="B92" s="457"/>
      <c r="C92" s="457"/>
      <c r="D92" s="457"/>
      <c r="E92" s="457"/>
      <c r="F92" s="458"/>
    </row>
    <row r="93" spans="1:6" ht="15" customHeight="1" x14ac:dyDescent="0.25">
      <c r="A93" s="456"/>
      <c r="B93" s="457"/>
      <c r="C93" s="457"/>
      <c r="D93" s="457"/>
      <c r="E93" s="457"/>
      <c r="F93" s="458"/>
    </row>
    <row r="94" spans="1:6" ht="15" customHeight="1" x14ac:dyDescent="0.25">
      <c r="A94" s="456"/>
      <c r="B94" s="457"/>
      <c r="C94" s="457"/>
      <c r="D94" s="457"/>
      <c r="E94" s="457"/>
      <c r="F94" s="458"/>
    </row>
    <row r="95" spans="1:6" ht="15" customHeight="1" x14ac:dyDescent="0.25">
      <c r="A95" s="456"/>
      <c r="B95" s="457"/>
      <c r="C95" s="457"/>
      <c r="D95" s="457"/>
      <c r="E95" s="457"/>
      <c r="F95" s="458"/>
    </row>
    <row r="96" spans="1:6" ht="15" customHeight="1" x14ac:dyDescent="0.25">
      <c r="A96" s="456"/>
      <c r="B96" s="457"/>
      <c r="C96" s="457"/>
      <c r="D96" s="457"/>
      <c r="E96" s="457"/>
      <c r="F96" s="458"/>
    </row>
    <row r="97" spans="1:6" ht="15" customHeight="1" x14ac:dyDescent="0.25">
      <c r="A97" s="456"/>
      <c r="B97" s="457"/>
      <c r="C97" s="457"/>
      <c r="D97" s="457"/>
      <c r="E97" s="457"/>
      <c r="F97" s="458"/>
    </row>
    <row r="98" spans="1:6" ht="15" customHeight="1" x14ac:dyDescent="0.25">
      <c r="A98" s="456"/>
      <c r="B98" s="457"/>
      <c r="C98" s="457"/>
      <c r="D98" s="457"/>
      <c r="E98" s="457"/>
      <c r="F98" s="458"/>
    </row>
    <row r="99" spans="1:6" ht="15" customHeight="1" x14ac:dyDescent="0.25">
      <c r="A99" s="456"/>
      <c r="B99" s="457"/>
      <c r="C99" s="457"/>
      <c r="D99" s="457"/>
      <c r="E99" s="457"/>
      <c r="F99" s="458"/>
    </row>
    <row r="100" spans="1:6" ht="15" customHeight="1" x14ac:dyDescent="0.25">
      <c r="A100" s="456"/>
      <c r="B100" s="457"/>
      <c r="C100" s="457"/>
      <c r="D100" s="457"/>
      <c r="E100" s="457"/>
      <c r="F100" s="458"/>
    </row>
    <row r="101" spans="1:6" ht="15" customHeight="1" x14ac:dyDescent="0.25">
      <c r="A101" s="456"/>
      <c r="B101" s="457"/>
      <c r="C101" s="457"/>
      <c r="D101" s="457"/>
      <c r="E101" s="457"/>
      <c r="F101" s="458"/>
    </row>
    <row r="102" spans="1:6" ht="15" customHeight="1" x14ac:dyDescent="0.25">
      <c r="A102" s="456"/>
      <c r="B102" s="457"/>
      <c r="C102" s="457"/>
      <c r="D102" s="457"/>
      <c r="E102" s="457"/>
      <c r="F102" s="458"/>
    </row>
    <row r="103" spans="1:6" ht="15" customHeight="1" x14ac:dyDescent="0.25">
      <c r="A103" s="456"/>
      <c r="B103" s="457"/>
      <c r="C103" s="457"/>
      <c r="D103" s="457"/>
      <c r="E103" s="457"/>
      <c r="F103" s="458"/>
    </row>
    <row r="104" spans="1:6" ht="15" customHeight="1" x14ac:dyDescent="0.25">
      <c r="A104" s="456"/>
      <c r="B104" s="457"/>
      <c r="C104" s="457"/>
      <c r="D104" s="457"/>
      <c r="E104" s="457"/>
      <c r="F104" s="458"/>
    </row>
    <row r="105" spans="1:6" x14ac:dyDescent="0.2">
      <c r="A105" s="459"/>
      <c r="B105" s="459"/>
      <c r="C105" s="459"/>
      <c r="D105" s="459"/>
      <c r="E105" s="459"/>
      <c r="F105" s="459"/>
    </row>
    <row r="106" spans="1:6" x14ac:dyDescent="0.2">
      <c r="F106" s="460"/>
    </row>
    <row r="107" spans="1:6" x14ac:dyDescent="0.2">
      <c r="F107" s="460"/>
    </row>
    <row r="108" spans="1:6" x14ac:dyDescent="0.2">
      <c r="A108" s="460"/>
      <c r="B108" s="460"/>
      <c r="C108" s="460"/>
      <c r="D108" s="460"/>
      <c r="E108" s="460"/>
      <c r="F108" s="460"/>
    </row>
    <row r="109" spans="1:6" x14ac:dyDescent="0.2">
      <c r="A109" s="460"/>
      <c r="B109" s="460"/>
      <c r="C109" s="460"/>
      <c r="D109" s="460"/>
      <c r="E109" s="460"/>
      <c r="F109" s="460"/>
    </row>
    <row r="110" spans="1:6" x14ac:dyDescent="0.2">
      <c r="A110" s="460"/>
      <c r="B110" s="460"/>
      <c r="C110" s="460"/>
      <c r="D110" s="460"/>
      <c r="E110" s="460"/>
      <c r="F110" s="460"/>
    </row>
    <row r="111" spans="1:6" x14ac:dyDescent="0.2">
      <c r="A111" s="460"/>
      <c r="B111" s="460"/>
      <c r="C111" s="460"/>
      <c r="D111" s="460"/>
      <c r="E111" s="460"/>
      <c r="F111" s="460"/>
    </row>
    <row r="112" spans="1:6" x14ac:dyDescent="0.2">
      <c r="A112" s="460"/>
      <c r="B112" s="460"/>
      <c r="C112" s="460"/>
      <c r="D112" s="460"/>
      <c r="E112" s="460"/>
      <c r="F112" s="460"/>
    </row>
    <row r="113" spans="1:6" x14ac:dyDescent="0.2">
      <c r="A113" s="460"/>
      <c r="B113" s="460"/>
      <c r="C113" s="460"/>
      <c r="D113" s="460"/>
      <c r="E113" s="460"/>
      <c r="F113" s="460"/>
    </row>
    <row r="114" spans="1:6" x14ac:dyDescent="0.2">
      <c r="A114" s="460"/>
      <c r="B114" s="460"/>
      <c r="C114" s="460"/>
      <c r="D114" s="460"/>
      <c r="E114" s="460"/>
      <c r="F114" s="460"/>
    </row>
    <row r="115" spans="1:6" x14ac:dyDescent="0.2">
      <c r="A115" s="460"/>
      <c r="B115" s="460"/>
      <c r="C115" s="460"/>
      <c r="D115" s="460"/>
      <c r="E115" s="460"/>
      <c r="F115" s="460"/>
    </row>
    <row r="116" spans="1:6" x14ac:dyDescent="0.2">
      <c r="A116" s="460"/>
      <c r="B116" s="460"/>
      <c r="C116" s="460"/>
      <c r="D116" s="460"/>
      <c r="E116" s="460"/>
      <c r="F116" s="460"/>
    </row>
    <row r="117" spans="1:6" x14ac:dyDescent="0.2">
      <c r="A117" s="460"/>
      <c r="B117" s="460"/>
      <c r="C117" s="460"/>
      <c r="D117" s="460"/>
      <c r="E117" s="460"/>
      <c r="F117" s="460"/>
    </row>
    <row r="118" spans="1:6" x14ac:dyDescent="0.2">
      <c r="A118" s="460"/>
      <c r="B118" s="460"/>
      <c r="C118" s="460"/>
      <c r="D118" s="460"/>
      <c r="E118" s="460"/>
      <c r="F118" s="460"/>
    </row>
    <row r="119" spans="1:6" x14ac:dyDescent="0.2">
      <c r="A119" s="460"/>
      <c r="B119" s="460"/>
      <c r="C119" s="460"/>
      <c r="D119" s="460"/>
      <c r="E119" s="460"/>
      <c r="F119" s="460"/>
    </row>
    <row r="120" spans="1:6" x14ac:dyDescent="0.2">
      <c r="A120" s="460"/>
      <c r="B120" s="460"/>
      <c r="C120" s="460"/>
      <c r="D120" s="460"/>
      <c r="E120" s="460"/>
      <c r="F120" s="460"/>
    </row>
    <row r="121" spans="1:6" x14ac:dyDescent="0.2">
      <c r="A121" s="460"/>
      <c r="B121" s="460"/>
      <c r="C121" s="460"/>
      <c r="D121" s="460"/>
      <c r="E121" s="460"/>
      <c r="F121" s="460"/>
    </row>
    <row r="122" spans="1:6" x14ac:dyDescent="0.2">
      <c r="A122" s="460"/>
      <c r="B122" s="460"/>
      <c r="C122" s="460"/>
      <c r="D122" s="460"/>
      <c r="E122" s="460"/>
      <c r="F122" s="460"/>
    </row>
    <row r="123" spans="1:6" x14ac:dyDescent="0.2">
      <c r="A123" s="460"/>
      <c r="B123" s="460"/>
      <c r="C123" s="460"/>
      <c r="D123" s="460"/>
      <c r="E123" s="460"/>
      <c r="F123" s="460"/>
    </row>
    <row r="124" spans="1:6" x14ac:dyDescent="0.2">
      <c r="A124" s="460"/>
      <c r="B124" s="460"/>
      <c r="C124" s="460"/>
      <c r="D124" s="460"/>
      <c r="E124" s="460"/>
      <c r="F124" s="460"/>
    </row>
    <row r="125" spans="1:6" x14ac:dyDescent="0.2">
      <c r="A125" s="460"/>
      <c r="B125" s="460"/>
      <c r="C125" s="460"/>
      <c r="D125" s="460"/>
      <c r="E125" s="460"/>
      <c r="F125" s="460"/>
    </row>
    <row r="126" spans="1:6" x14ac:dyDescent="0.2">
      <c r="A126" s="460"/>
      <c r="B126" s="460"/>
      <c r="C126" s="460"/>
      <c r="D126" s="460"/>
      <c r="E126" s="460"/>
      <c r="F126" s="460"/>
    </row>
    <row r="127" spans="1:6" x14ac:dyDescent="0.2">
      <c r="A127" s="460"/>
      <c r="B127" s="460"/>
      <c r="C127" s="460"/>
      <c r="D127" s="460"/>
      <c r="E127" s="460"/>
      <c r="F127" s="460"/>
    </row>
    <row r="128" spans="1:6" x14ac:dyDescent="0.2">
      <c r="A128" s="460"/>
      <c r="B128" s="460"/>
      <c r="C128" s="460"/>
      <c r="D128" s="460"/>
      <c r="E128" s="460"/>
      <c r="F128" s="460"/>
    </row>
    <row r="129" spans="1:6" x14ac:dyDescent="0.2">
      <c r="A129" s="460"/>
      <c r="B129" s="460"/>
      <c r="C129" s="460"/>
      <c r="D129" s="460"/>
      <c r="E129" s="460"/>
      <c r="F129" s="460"/>
    </row>
    <row r="130" spans="1:6" x14ac:dyDescent="0.2">
      <c r="A130" s="460"/>
      <c r="B130" s="460"/>
      <c r="C130" s="460"/>
      <c r="D130" s="460"/>
      <c r="E130" s="460"/>
      <c r="F130" s="460"/>
    </row>
    <row r="131" spans="1:6" x14ac:dyDescent="0.2">
      <c r="A131" s="460"/>
      <c r="B131" s="460"/>
      <c r="C131" s="460"/>
      <c r="D131" s="460"/>
      <c r="E131" s="460"/>
      <c r="F131" s="460"/>
    </row>
    <row r="132" spans="1:6" x14ac:dyDescent="0.2">
      <c r="A132" s="460"/>
      <c r="B132" s="460"/>
      <c r="C132" s="460"/>
      <c r="D132" s="460"/>
      <c r="E132" s="460"/>
      <c r="F132" s="460"/>
    </row>
    <row r="133" spans="1:6" x14ac:dyDescent="0.2">
      <c r="A133" s="460"/>
      <c r="B133" s="460"/>
      <c r="C133" s="460"/>
      <c r="D133" s="460"/>
      <c r="E133" s="460"/>
      <c r="F133" s="460"/>
    </row>
    <row r="134" spans="1:6" x14ac:dyDescent="0.2">
      <c r="A134" s="460"/>
      <c r="B134" s="460"/>
      <c r="C134" s="460"/>
      <c r="D134" s="460"/>
      <c r="E134" s="460"/>
      <c r="F134" s="460"/>
    </row>
    <row r="135" spans="1:6" x14ac:dyDescent="0.2">
      <c r="A135" s="460"/>
      <c r="B135" s="460"/>
      <c r="C135" s="460"/>
      <c r="D135" s="460"/>
      <c r="E135" s="460"/>
      <c r="F135" s="460"/>
    </row>
    <row r="136" spans="1:6" x14ac:dyDescent="0.2">
      <c r="A136" s="460"/>
      <c r="B136" s="460"/>
      <c r="C136" s="460"/>
      <c r="D136" s="460"/>
      <c r="E136" s="460"/>
      <c r="F136" s="460"/>
    </row>
    <row r="137" spans="1:6" x14ac:dyDescent="0.2">
      <c r="A137" s="460"/>
      <c r="B137" s="460"/>
      <c r="C137" s="460"/>
      <c r="D137" s="460"/>
      <c r="E137" s="460"/>
      <c r="F137" s="460"/>
    </row>
    <row r="138" spans="1:6" x14ac:dyDescent="0.2">
      <c r="A138" s="460"/>
      <c r="B138" s="460"/>
      <c r="C138" s="460"/>
      <c r="D138" s="460"/>
      <c r="E138" s="460"/>
      <c r="F138" s="460"/>
    </row>
    <row r="139" spans="1:6" x14ac:dyDescent="0.2">
      <c r="A139" s="460"/>
      <c r="B139" s="460"/>
      <c r="C139" s="460"/>
      <c r="D139" s="460"/>
      <c r="E139" s="460"/>
      <c r="F139" s="460"/>
    </row>
    <row r="140" spans="1:6" x14ac:dyDescent="0.2">
      <c r="A140" s="460"/>
      <c r="B140" s="460"/>
      <c r="C140" s="460"/>
      <c r="D140" s="460"/>
      <c r="E140" s="460"/>
      <c r="F140" s="460"/>
    </row>
    <row r="141" spans="1:6" x14ac:dyDescent="0.2">
      <c r="A141" s="460"/>
      <c r="B141" s="460"/>
      <c r="C141" s="460"/>
      <c r="D141" s="460"/>
      <c r="E141" s="460"/>
      <c r="F141" s="460"/>
    </row>
    <row r="142" spans="1:6" x14ac:dyDescent="0.2">
      <c r="A142" s="460"/>
      <c r="B142" s="460"/>
      <c r="C142" s="460"/>
      <c r="D142" s="460"/>
      <c r="E142" s="460"/>
      <c r="F142" s="460"/>
    </row>
    <row r="143" spans="1:6" x14ac:dyDescent="0.2">
      <c r="A143" s="460"/>
      <c r="B143" s="460"/>
      <c r="C143" s="460"/>
      <c r="D143" s="460"/>
      <c r="E143" s="460"/>
      <c r="F143" s="460"/>
    </row>
    <row r="144" spans="1:6" x14ac:dyDescent="0.2">
      <c r="A144" s="460"/>
      <c r="B144" s="460"/>
      <c r="C144" s="460"/>
      <c r="D144" s="460"/>
      <c r="E144" s="460"/>
      <c r="F144" s="460"/>
    </row>
    <row r="145" spans="1:6" x14ac:dyDescent="0.2">
      <c r="A145" s="460"/>
      <c r="B145" s="460"/>
      <c r="C145" s="460"/>
      <c r="D145" s="460"/>
      <c r="E145" s="460"/>
      <c r="F145" s="460"/>
    </row>
    <row r="146" spans="1:6" x14ac:dyDescent="0.2">
      <c r="A146" s="460"/>
      <c r="B146" s="460"/>
      <c r="C146" s="460"/>
      <c r="D146" s="460"/>
      <c r="E146" s="460"/>
      <c r="F146" s="460"/>
    </row>
    <row r="147" spans="1:6" x14ac:dyDescent="0.2">
      <c r="A147" s="460"/>
      <c r="B147" s="460"/>
      <c r="C147" s="460"/>
      <c r="D147" s="460"/>
      <c r="E147" s="460"/>
      <c r="F147" s="460"/>
    </row>
    <row r="148" spans="1:6" x14ac:dyDescent="0.2">
      <c r="A148" s="460"/>
      <c r="B148" s="460"/>
      <c r="C148" s="460"/>
      <c r="D148" s="460"/>
      <c r="E148" s="460"/>
      <c r="F148" s="460"/>
    </row>
    <row r="149" spans="1:6" x14ac:dyDescent="0.2">
      <c r="A149" s="460"/>
      <c r="B149" s="460"/>
      <c r="C149" s="460"/>
      <c r="D149" s="460"/>
      <c r="E149" s="460"/>
      <c r="F149" s="460"/>
    </row>
    <row r="150" spans="1:6" x14ac:dyDescent="0.2">
      <c r="A150" s="460"/>
      <c r="B150" s="460"/>
      <c r="C150" s="460"/>
      <c r="D150" s="460"/>
      <c r="E150" s="460"/>
      <c r="F150" s="460"/>
    </row>
    <row r="151" spans="1:6" x14ac:dyDescent="0.2">
      <c r="A151" s="460"/>
      <c r="B151" s="460"/>
      <c r="C151" s="460"/>
      <c r="D151" s="460"/>
      <c r="E151" s="460"/>
      <c r="F151" s="460"/>
    </row>
    <row r="152" spans="1:6" x14ac:dyDescent="0.2">
      <c r="A152" s="460"/>
      <c r="B152" s="460"/>
      <c r="C152" s="460"/>
      <c r="D152" s="460"/>
      <c r="E152" s="460"/>
      <c r="F152" s="460"/>
    </row>
    <row r="153" spans="1:6" x14ac:dyDescent="0.2">
      <c r="A153" s="460"/>
      <c r="B153" s="460"/>
      <c r="C153" s="460"/>
      <c r="D153" s="460"/>
      <c r="E153" s="460"/>
      <c r="F153" s="460"/>
    </row>
    <row r="154" spans="1:6" x14ac:dyDescent="0.2">
      <c r="A154" s="460"/>
      <c r="B154" s="460"/>
      <c r="C154" s="460"/>
      <c r="D154" s="460"/>
      <c r="E154" s="460"/>
      <c r="F154" s="460"/>
    </row>
    <row r="155" spans="1:6" x14ac:dyDescent="0.2">
      <c r="A155" s="460"/>
      <c r="B155" s="460"/>
      <c r="C155" s="460"/>
      <c r="D155" s="460"/>
      <c r="E155" s="460"/>
      <c r="F155" s="460"/>
    </row>
    <row r="156" spans="1:6" x14ac:dyDescent="0.2">
      <c r="A156" s="460"/>
      <c r="B156" s="460"/>
      <c r="C156" s="460"/>
      <c r="D156" s="460"/>
      <c r="E156" s="460"/>
      <c r="F156" s="460"/>
    </row>
    <row r="157" spans="1:6" x14ac:dyDescent="0.2">
      <c r="A157" s="460"/>
      <c r="B157" s="460"/>
      <c r="C157" s="460"/>
      <c r="D157" s="460"/>
      <c r="E157" s="460"/>
      <c r="F157" s="460"/>
    </row>
    <row r="158" spans="1:6" x14ac:dyDescent="0.2">
      <c r="A158" s="460"/>
      <c r="B158" s="460"/>
      <c r="C158" s="460"/>
      <c r="D158" s="460"/>
      <c r="E158" s="460"/>
      <c r="F158" s="460"/>
    </row>
    <row r="159" spans="1:6" x14ac:dyDescent="0.2">
      <c r="A159" s="460"/>
      <c r="B159" s="460"/>
      <c r="C159" s="460"/>
      <c r="D159" s="460"/>
      <c r="E159" s="460"/>
      <c r="F159" s="460"/>
    </row>
    <row r="160" spans="1:6" x14ac:dyDescent="0.2">
      <c r="A160" s="460"/>
      <c r="B160" s="460"/>
      <c r="C160" s="460"/>
      <c r="D160" s="460"/>
      <c r="E160" s="460"/>
      <c r="F160" s="460"/>
    </row>
    <row r="161" spans="1:6" x14ac:dyDescent="0.2">
      <c r="A161" s="460"/>
      <c r="B161" s="460"/>
      <c r="C161" s="460"/>
      <c r="D161" s="460"/>
      <c r="E161" s="460"/>
      <c r="F161" s="460"/>
    </row>
    <row r="162" spans="1:6" x14ac:dyDescent="0.2">
      <c r="A162" s="460"/>
      <c r="B162" s="460"/>
      <c r="C162" s="460"/>
      <c r="D162" s="460"/>
      <c r="E162" s="460"/>
      <c r="F162" s="460"/>
    </row>
    <row r="163" spans="1:6" x14ac:dyDescent="0.2">
      <c r="A163" s="460"/>
      <c r="B163" s="460"/>
      <c r="C163" s="460"/>
      <c r="D163" s="460"/>
      <c r="E163" s="460"/>
      <c r="F163" s="460"/>
    </row>
    <row r="164" spans="1:6" x14ac:dyDescent="0.2">
      <c r="A164" s="460"/>
      <c r="B164" s="460"/>
      <c r="C164" s="460"/>
      <c r="D164" s="460"/>
      <c r="E164" s="460"/>
      <c r="F164" s="460"/>
    </row>
    <row r="165" spans="1:6" x14ac:dyDescent="0.2">
      <c r="A165" s="460"/>
      <c r="B165" s="460"/>
      <c r="C165" s="460"/>
      <c r="D165" s="460"/>
      <c r="E165" s="460"/>
      <c r="F165" s="460"/>
    </row>
    <row r="166" spans="1:6" x14ac:dyDescent="0.2">
      <c r="A166" s="460"/>
      <c r="B166" s="460"/>
      <c r="C166" s="460"/>
      <c r="D166" s="460"/>
      <c r="E166" s="460"/>
      <c r="F166" s="460"/>
    </row>
    <row r="167" spans="1:6" x14ac:dyDescent="0.2">
      <c r="A167" s="460"/>
      <c r="B167" s="460"/>
      <c r="C167" s="460"/>
      <c r="D167" s="460"/>
      <c r="E167" s="460"/>
      <c r="F167" s="460"/>
    </row>
    <row r="168" spans="1:6" x14ac:dyDescent="0.2">
      <c r="A168" s="460"/>
      <c r="B168" s="460"/>
      <c r="C168" s="460"/>
      <c r="D168" s="460"/>
      <c r="E168" s="460"/>
      <c r="F168" s="460"/>
    </row>
    <row r="169" spans="1:6" x14ac:dyDescent="0.2">
      <c r="A169" s="460"/>
      <c r="B169" s="460"/>
      <c r="C169" s="460"/>
      <c r="D169" s="460"/>
      <c r="E169" s="460"/>
      <c r="F169" s="460"/>
    </row>
    <row r="170" spans="1:6" x14ac:dyDescent="0.2">
      <c r="A170" s="460"/>
      <c r="B170" s="460"/>
      <c r="C170" s="460"/>
      <c r="D170" s="460"/>
      <c r="E170" s="460"/>
      <c r="F170" s="460"/>
    </row>
    <row r="171" spans="1:6" x14ac:dyDescent="0.2">
      <c r="A171" s="460"/>
      <c r="B171" s="460"/>
      <c r="C171" s="460"/>
      <c r="D171" s="460"/>
      <c r="E171" s="460"/>
      <c r="F171" s="460"/>
    </row>
    <row r="172" spans="1:6" x14ac:dyDescent="0.2">
      <c r="A172" s="460"/>
      <c r="B172" s="460"/>
      <c r="C172" s="460"/>
      <c r="D172" s="460"/>
      <c r="E172" s="460"/>
      <c r="F172" s="460"/>
    </row>
    <row r="173" spans="1:6" x14ac:dyDescent="0.2">
      <c r="A173" s="460"/>
      <c r="B173" s="460"/>
      <c r="C173" s="460"/>
      <c r="D173" s="460"/>
      <c r="E173" s="460"/>
      <c r="F173" s="460"/>
    </row>
    <row r="174" spans="1:6" x14ac:dyDescent="0.2">
      <c r="A174" s="460"/>
      <c r="B174" s="460"/>
      <c r="C174" s="460"/>
      <c r="D174" s="460"/>
      <c r="E174" s="460"/>
      <c r="F174" s="460"/>
    </row>
    <row r="175" spans="1:6" x14ac:dyDescent="0.2">
      <c r="A175" s="460"/>
      <c r="B175" s="460"/>
      <c r="C175" s="460"/>
      <c r="D175" s="460"/>
      <c r="E175" s="460"/>
      <c r="F175" s="460"/>
    </row>
    <row r="176" spans="1:6" x14ac:dyDescent="0.2">
      <c r="A176" s="460"/>
      <c r="B176" s="460"/>
      <c r="C176" s="460"/>
      <c r="D176" s="460"/>
      <c r="E176" s="460"/>
      <c r="F176" s="460"/>
    </row>
  </sheetData>
  <mergeCells count="4">
    <mergeCell ref="A1:F1"/>
    <mergeCell ref="A2:F2"/>
    <mergeCell ref="A3:F3"/>
    <mergeCell ref="A4:F4"/>
  </mergeCells>
  <printOptions horizontalCentered="1" gridLines="1"/>
  <pageMargins left="0.25" right="0.25" top="0.5" bottom="0.5" header="0.25" footer="0.25"/>
  <pageSetup scale="77" fitToHeight="0" orientation="portrait" horizontalDpi="1200" verticalDpi="1200" r:id="rId1"/>
  <headerFooter>
    <oddHeader>&amp;LOFFICE OF HEALTH CARE ACCESS&amp;CANNUAL REPORTING&amp;RSAINT MARY`S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5"/>
      <c r="B1" s="465"/>
      <c r="C1" s="465"/>
      <c r="D1" s="466"/>
      <c r="E1" s="466"/>
    </row>
    <row r="2" spans="1:8" s="30" customFormat="1" ht="15.75" customHeight="1" x14ac:dyDescent="0.25">
      <c r="A2" s="467" t="s">
        <v>0</v>
      </c>
      <c r="B2" s="467"/>
      <c r="C2" s="467"/>
      <c r="D2" s="467"/>
    </row>
    <row r="3" spans="1:8" s="30" customFormat="1" ht="15.75" customHeight="1" x14ac:dyDescent="0.25">
      <c r="A3" s="467" t="s">
        <v>1</v>
      </c>
      <c r="B3" s="467"/>
      <c r="C3" s="467"/>
      <c r="D3" s="467"/>
    </row>
    <row r="4" spans="1:8" s="30" customFormat="1" ht="15.75" customHeight="1" x14ac:dyDescent="0.25">
      <c r="A4" s="467" t="s">
        <v>117</v>
      </c>
      <c r="B4" s="467"/>
      <c r="C4" s="467"/>
      <c r="D4" s="467"/>
    </row>
    <row r="5" spans="1:8" s="30" customFormat="1" ht="15.75" customHeight="1" x14ac:dyDescent="0.25">
      <c r="A5" s="467" t="s">
        <v>118</v>
      </c>
      <c r="B5" s="467"/>
      <c r="C5" s="467"/>
      <c r="D5" s="467"/>
    </row>
    <row r="6" spans="1:8" s="30" customFormat="1" ht="16.5" customHeight="1" thickBot="1" x14ac:dyDescent="0.3">
      <c r="A6" s="32"/>
      <c r="B6" s="464"/>
      <c r="C6" s="464"/>
    </row>
    <row r="7" spans="1:8" ht="15.75" customHeight="1" x14ac:dyDescent="0.25">
      <c r="A7" s="33" t="s">
        <v>119</v>
      </c>
      <c r="B7" s="34" t="s">
        <v>120</v>
      </c>
      <c r="C7" s="35" t="s">
        <v>121</v>
      </c>
      <c r="D7" s="36" t="s">
        <v>122</v>
      </c>
      <c r="E7" s="37"/>
      <c r="F7" s="37"/>
      <c r="G7" s="37"/>
      <c r="H7" s="38"/>
    </row>
    <row r="8" spans="1:8" ht="15.75" customHeight="1" x14ac:dyDescent="0.25">
      <c r="A8" s="40"/>
      <c r="B8" s="41"/>
      <c r="C8" s="42" t="s">
        <v>123</v>
      </c>
      <c r="D8" s="43" t="s">
        <v>124</v>
      </c>
    </row>
    <row r="9" spans="1:8" ht="16.5" customHeight="1" thickBot="1" x14ac:dyDescent="0.3">
      <c r="A9" s="44" t="s">
        <v>5</v>
      </c>
      <c r="B9" s="45" t="s">
        <v>125</v>
      </c>
      <c r="C9" s="46" t="s">
        <v>126</v>
      </c>
      <c r="D9" s="47" t="s">
        <v>127</v>
      </c>
    </row>
    <row r="10" spans="1:8" ht="15.75" customHeight="1" x14ac:dyDescent="0.25">
      <c r="A10" s="48"/>
      <c r="B10" s="49"/>
      <c r="C10" s="49"/>
      <c r="D10" s="50"/>
    </row>
    <row r="11" spans="1:8" ht="15.75" x14ac:dyDescent="0.25">
      <c r="A11" s="51" t="s">
        <v>128</v>
      </c>
      <c r="B11" s="52" t="s">
        <v>0</v>
      </c>
      <c r="C11" s="53"/>
      <c r="D11" s="54"/>
    </row>
    <row r="12" spans="1:8" x14ac:dyDescent="0.2">
      <c r="A12" s="55">
        <v>1</v>
      </c>
      <c r="B12" s="38"/>
      <c r="C12" s="56" t="s">
        <v>129</v>
      </c>
      <c r="D12" s="57">
        <v>27411000</v>
      </c>
    </row>
    <row r="13" spans="1:8" x14ac:dyDescent="0.2">
      <c r="A13" s="55">
        <v>2</v>
      </c>
      <c r="B13" s="38"/>
      <c r="C13" s="56" t="s">
        <v>130</v>
      </c>
      <c r="D13" s="57">
        <v>1922000</v>
      </c>
    </row>
    <row r="14" spans="1:8" x14ac:dyDescent="0.2">
      <c r="A14" s="55">
        <v>3</v>
      </c>
      <c r="B14" s="38"/>
      <c r="C14" s="56" t="s">
        <v>131</v>
      </c>
      <c r="D14" s="57">
        <v>0</v>
      </c>
    </row>
    <row r="15" spans="1:8" x14ac:dyDescent="0.2">
      <c r="A15" s="55">
        <v>4</v>
      </c>
      <c r="B15" s="38"/>
      <c r="C15" s="56" t="s">
        <v>132</v>
      </c>
      <c r="D15" s="57">
        <v>15831000</v>
      </c>
    </row>
    <row r="16" spans="1:8" ht="15.75" thickBot="1" x14ac:dyDescent="0.25">
      <c r="A16" s="55">
        <v>5</v>
      </c>
      <c r="B16" s="38"/>
      <c r="C16" s="56" t="s">
        <v>133</v>
      </c>
      <c r="D16" s="57">
        <v>-16089000</v>
      </c>
    </row>
    <row r="17" spans="1:4" ht="16.5" customHeight="1" thickBot="1" x14ac:dyDescent="0.25">
      <c r="A17" s="58"/>
      <c r="B17" s="59"/>
      <c r="C17" s="60" t="s">
        <v>134</v>
      </c>
      <c r="D17" s="61">
        <f>+D16+D15+D14+D13+D12</f>
        <v>29075000</v>
      </c>
    </row>
    <row r="18" spans="1:4" ht="16.5" customHeight="1" x14ac:dyDescent="0.25">
      <c r="A18" s="62"/>
      <c r="B18" s="63"/>
      <c r="C18" s="64"/>
      <c r="D18" s="65"/>
    </row>
    <row r="19" spans="1:4" ht="15.75" x14ac:dyDescent="0.25">
      <c r="A19" s="51" t="s">
        <v>135</v>
      </c>
      <c r="B19" s="52" t="s">
        <v>10</v>
      </c>
      <c r="C19" s="53"/>
      <c r="D19" s="54"/>
    </row>
    <row r="20" spans="1:4" x14ac:dyDescent="0.2">
      <c r="A20" s="55">
        <v>1</v>
      </c>
      <c r="B20" s="38"/>
      <c r="C20" s="56" t="s">
        <v>129</v>
      </c>
      <c r="D20" s="57">
        <v>1585000</v>
      </c>
    </row>
    <row r="21" spans="1:4" x14ac:dyDescent="0.2">
      <c r="A21" s="55">
        <v>2</v>
      </c>
      <c r="B21" s="38"/>
      <c r="C21" s="56" t="s">
        <v>130</v>
      </c>
      <c r="D21" s="57">
        <v>0</v>
      </c>
    </row>
    <row r="22" spans="1:4" x14ac:dyDescent="0.2">
      <c r="A22" s="55">
        <v>3</v>
      </c>
      <c r="B22" s="38"/>
      <c r="C22" s="56" t="s">
        <v>131</v>
      </c>
      <c r="D22" s="57">
        <v>0</v>
      </c>
    </row>
    <row r="23" spans="1:4" x14ac:dyDescent="0.2">
      <c r="A23" s="55">
        <v>4</v>
      </c>
      <c r="B23" s="38"/>
      <c r="C23" s="56" t="s">
        <v>132</v>
      </c>
      <c r="D23" s="57">
        <v>0</v>
      </c>
    </row>
    <row r="24" spans="1:4" ht="15.75" thickBot="1" x14ac:dyDescent="0.25">
      <c r="A24" s="55">
        <v>5</v>
      </c>
      <c r="B24" s="38"/>
      <c r="C24" s="56" t="s">
        <v>133</v>
      </c>
      <c r="D24" s="57">
        <v>-4908000</v>
      </c>
    </row>
    <row r="25" spans="1:4" ht="16.5" customHeight="1" thickBot="1" x14ac:dyDescent="0.25">
      <c r="A25" s="58"/>
      <c r="B25" s="59"/>
      <c r="C25" s="60" t="s">
        <v>134</v>
      </c>
      <c r="D25" s="61">
        <f>+D24+D23+D22+D21+D20</f>
        <v>-3323000</v>
      </c>
    </row>
    <row r="26" spans="1:4" ht="16.5" customHeight="1" x14ac:dyDescent="0.25">
      <c r="A26" s="62"/>
      <c r="B26" s="63"/>
      <c r="C26" s="64"/>
      <c r="D26" s="65"/>
    </row>
    <row r="27" spans="1:4" ht="15.75" x14ac:dyDescent="0.25">
      <c r="A27" s="51" t="s">
        <v>136</v>
      </c>
      <c r="B27" s="52" t="s">
        <v>37</v>
      </c>
      <c r="C27" s="53"/>
      <c r="D27" s="54"/>
    </row>
    <row r="28" spans="1:4" x14ac:dyDescent="0.2">
      <c r="A28" s="55">
        <v>1</v>
      </c>
      <c r="B28" s="38"/>
      <c r="C28" s="56" t="s">
        <v>129</v>
      </c>
      <c r="D28" s="57">
        <v>1112000</v>
      </c>
    </row>
    <row r="29" spans="1:4" x14ac:dyDescent="0.2">
      <c r="A29" s="55">
        <v>2</v>
      </c>
      <c r="B29" s="38"/>
      <c r="C29" s="56" t="s">
        <v>130</v>
      </c>
      <c r="D29" s="57">
        <v>0</v>
      </c>
    </row>
    <row r="30" spans="1:4" x14ac:dyDescent="0.2">
      <c r="A30" s="55">
        <v>3</v>
      </c>
      <c r="B30" s="38"/>
      <c r="C30" s="56" t="s">
        <v>131</v>
      </c>
      <c r="D30" s="57">
        <v>0</v>
      </c>
    </row>
    <row r="31" spans="1:4" x14ac:dyDescent="0.2">
      <c r="A31" s="55">
        <v>4</v>
      </c>
      <c r="B31" s="38"/>
      <c r="C31" s="56" t="s">
        <v>132</v>
      </c>
      <c r="D31" s="57">
        <v>0</v>
      </c>
    </row>
    <row r="32" spans="1:4" ht="15.75" thickBot="1" x14ac:dyDescent="0.25">
      <c r="A32" s="55">
        <v>5</v>
      </c>
      <c r="B32" s="38"/>
      <c r="C32" s="56" t="s">
        <v>133</v>
      </c>
      <c r="D32" s="57">
        <v>0</v>
      </c>
    </row>
    <row r="33" spans="1:4" ht="16.5" customHeight="1" thickBot="1" x14ac:dyDescent="0.25">
      <c r="A33" s="58"/>
      <c r="B33" s="59"/>
      <c r="C33" s="60" t="s">
        <v>134</v>
      </c>
      <c r="D33" s="61">
        <f>+D32+D31+D30+D29+D28</f>
        <v>1112000</v>
      </c>
    </row>
    <row r="34" spans="1:4" ht="16.5" customHeight="1" x14ac:dyDescent="0.25">
      <c r="A34" s="62"/>
      <c r="B34" s="63"/>
      <c r="C34" s="64"/>
      <c r="D34" s="65"/>
    </row>
    <row r="35" spans="1:4" ht="15.75" x14ac:dyDescent="0.25">
      <c r="A35" s="51" t="s">
        <v>137</v>
      </c>
      <c r="B35" s="52" t="s">
        <v>49</v>
      </c>
      <c r="C35" s="53"/>
      <c r="D35" s="54"/>
    </row>
    <row r="36" spans="1:4" x14ac:dyDescent="0.2">
      <c r="A36" s="55">
        <v>1</v>
      </c>
      <c r="B36" s="38"/>
      <c r="C36" s="56" t="s">
        <v>129</v>
      </c>
      <c r="D36" s="57">
        <v>3399000</v>
      </c>
    </row>
    <row r="37" spans="1:4" x14ac:dyDescent="0.2">
      <c r="A37" s="55">
        <v>2</v>
      </c>
      <c r="B37" s="38"/>
      <c r="C37" s="56" t="s">
        <v>130</v>
      </c>
      <c r="D37" s="57">
        <v>0</v>
      </c>
    </row>
    <row r="38" spans="1:4" x14ac:dyDescent="0.2">
      <c r="A38" s="55">
        <v>3</v>
      </c>
      <c r="B38" s="38"/>
      <c r="C38" s="56" t="s">
        <v>131</v>
      </c>
      <c r="D38" s="57">
        <v>0</v>
      </c>
    </row>
    <row r="39" spans="1:4" x14ac:dyDescent="0.2">
      <c r="A39" s="55">
        <v>4</v>
      </c>
      <c r="B39" s="38"/>
      <c r="C39" s="56" t="s">
        <v>132</v>
      </c>
      <c r="D39" s="57">
        <v>0</v>
      </c>
    </row>
    <row r="40" spans="1:4" ht="15.75" thickBot="1" x14ac:dyDescent="0.25">
      <c r="A40" s="55">
        <v>5</v>
      </c>
      <c r="B40" s="38"/>
      <c r="C40" s="56" t="s">
        <v>133</v>
      </c>
      <c r="D40" s="57">
        <v>0</v>
      </c>
    </row>
    <row r="41" spans="1:4" ht="16.5" customHeight="1" thickBot="1" x14ac:dyDescent="0.25">
      <c r="A41" s="58"/>
      <c r="B41" s="59"/>
      <c r="C41" s="60" t="s">
        <v>134</v>
      </c>
      <c r="D41" s="61">
        <f>+D40+D39+D38+D37+D36</f>
        <v>3399000</v>
      </c>
    </row>
    <row r="42" spans="1:4" ht="16.5" customHeight="1" x14ac:dyDescent="0.25">
      <c r="A42" s="62"/>
      <c r="B42" s="63"/>
      <c r="C42" s="64"/>
      <c r="D42" s="65"/>
    </row>
    <row r="43" spans="1:4" ht="15.75" x14ac:dyDescent="0.25">
      <c r="A43" s="51" t="s">
        <v>138</v>
      </c>
      <c r="B43" s="52" t="s">
        <v>58</v>
      </c>
      <c r="C43" s="53"/>
      <c r="D43" s="54"/>
    </row>
    <row r="44" spans="1:4" x14ac:dyDescent="0.2">
      <c r="A44" s="55">
        <v>1</v>
      </c>
      <c r="B44" s="38"/>
      <c r="C44" s="56" t="s">
        <v>129</v>
      </c>
      <c r="D44" s="57">
        <v>0</v>
      </c>
    </row>
    <row r="45" spans="1:4" x14ac:dyDescent="0.2">
      <c r="A45" s="55">
        <v>2</v>
      </c>
      <c r="B45" s="38"/>
      <c r="C45" s="56" t="s">
        <v>130</v>
      </c>
      <c r="D45" s="57">
        <v>0</v>
      </c>
    </row>
    <row r="46" spans="1:4" x14ac:dyDescent="0.2">
      <c r="A46" s="55">
        <v>3</v>
      </c>
      <c r="B46" s="38"/>
      <c r="C46" s="56" t="s">
        <v>131</v>
      </c>
      <c r="D46" s="57">
        <v>0</v>
      </c>
    </row>
    <row r="47" spans="1:4" x14ac:dyDescent="0.2">
      <c r="A47" s="55">
        <v>4</v>
      </c>
      <c r="B47" s="38"/>
      <c r="C47" s="56" t="s">
        <v>132</v>
      </c>
      <c r="D47" s="57">
        <v>0</v>
      </c>
    </row>
    <row r="48" spans="1:4" ht="15.75" thickBot="1" x14ac:dyDescent="0.25">
      <c r="A48" s="55">
        <v>5</v>
      </c>
      <c r="B48" s="38"/>
      <c r="C48" s="56" t="s">
        <v>133</v>
      </c>
      <c r="D48" s="57">
        <v>0</v>
      </c>
    </row>
    <row r="49" spans="1:4" ht="16.5" customHeight="1" thickBot="1" x14ac:dyDescent="0.25">
      <c r="A49" s="58"/>
      <c r="B49" s="59"/>
      <c r="C49" s="60" t="s">
        <v>134</v>
      </c>
      <c r="D49" s="61">
        <f>+D48+D47+D46+D45+D44</f>
        <v>0</v>
      </c>
    </row>
    <row r="50" spans="1:4" ht="16.5" customHeight="1" x14ac:dyDescent="0.25">
      <c r="A50" s="62"/>
      <c r="B50" s="63"/>
      <c r="C50" s="64"/>
      <c r="D50" s="65"/>
    </row>
    <row r="51" spans="1:4" ht="15.75" x14ac:dyDescent="0.25">
      <c r="A51" s="51" t="s">
        <v>139</v>
      </c>
      <c r="B51" s="52" t="s">
        <v>71</v>
      </c>
      <c r="C51" s="53"/>
      <c r="D51" s="54"/>
    </row>
    <row r="52" spans="1:4" x14ac:dyDescent="0.2">
      <c r="A52" s="55">
        <v>1</v>
      </c>
      <c r="B52" s="38"/>
      <c r="C52" s="56" t="s">
        <v>129</v>
      </c>
      <c r="D52" s="57">
        <v>0</v>
      </c>
    </row>
    <row r="53" spans="1:4" x14ac:dyDescent="0.2">
      <c r="A53" s="55">
        <v>2</v>
      </c>
      <c r="B53" s="38"/>
      <c r="C53" s="56" t="s">
        <v>130</v>
      </c>
      <c r="D53" s="57">
        <v>0</v>
      </c>
    </row>
    <row r="54" spans="1:4" x14ac:dyDescent="0.2">
      <c r="A54" s="55">
        <v>3</v>
      </c>
      <c r="B54" s="38"/>
      <c r="C54" s="56" t="s">
        <v>131</v>
      </c>
      <c r="D54" s="57">
        <v>0</v>
      </c>
    </row>
    <row r="55" spans="1:4" x14ac:dyDescent="0.2">
      <c r="A55" s="55">
        <v>4</v>
      </c>
      <c r="B55" s="38"/>
      <c r="C55" s="56" t="s">
        <v>132</v>
      </c>
      <c r="D55" s="57">
        <v>0</v>
      </c>
    </row>
    <row r="56" spans="1:4" ht="15.75" thickBot="1" x14ac:dyDescent="0.25">
      <c r="A56" s="55">
        <v>5</v>
      </c>
      <c r="B56" s="38"/>
      <c r="C56" s="56" t="s">
        <v>133</v>
      </c>
      <c r="D56" s="57">
        <v>0</v>
      </c>
    </row>
    <row r="57" spans="1:4" ht="16.5" customHeight="1" thickBot="1" x14ac:dyDescent="0.25">
      <c r="A57" s="58"/>
      <c r="B57" s="59"/>
      <c r="C57" s="60" t="s">
        <v>134</v>
      </c>
      <c r="D57" s="61">
        <f>+D56+D55+D54+D53+D52</f>
        <v>0</v>
      </c>
    </row>
    <row r="58" spans="1:4" ht="16.5" customHeight="1" x14ac:dyDescent="0.25">
      <c r="A58" s="62"/>
      <c r="B58" s="63"/>
      <c r="C58" s="64"/>
      <c r="D58" s="65"/>
    </row>
    <row r="59" spans="1:4" ht="15.75" x14ac:dyDescent="0.25">
      <c r="A59" s="51" t="s">
        <v>140</v>
      </c>
      <c r="B59" s="52" t="s">
        <v>82</v>
      </c>
      <c r="C59" s="53"/>
      <c r="D59" s="54"/>
    </row>
    <row r="60" spans="1:4" x14ac:dyDescent="0.2">
      <c r="A60" s="55">
        <v>1</v>
      </c>
      <c r="B60" s="38"/>
      <c r="C60" s="56" t="s">
        <v>129</v>
      </c>
      <c r="D60" s="57">
        <v>2351000</v>
      </c>
    </row>
    <row r="61" spans="1:4" x14ac:dyDescent="0.2">
      <c r="A61" s="55">
        <v>2</v>
      </c>
      <c r="B61" s="38"/>
      <c r="C61" s="56" t="s">
        <v>130</v>
      </c>
      <c r="D61" s="57">
        <v>0</v>
      </c>
    </row>
    <row r="62" spans="1:4" x14ac:dyDescent="0.2">
      <c r="A62" s="55">
        <v>3</v>
      </c>
      <c r="B62" s="38"/>
      <c r="C62" s="56" t="s">
        <v>131</v>
      </c>
      <c r="D62" s="57">
        <v>0</v>
      </c>
    </row>
    <row r="63" spans="1:4" x14ac:dyDescent="0.2">
      <c r="A63" s="55">
        <v>4</v>
      </c>
      <c r="B63" s="38"/>
      <c r="C63" s="56" t="s">
        <v>132</v>
      </c>
      <c r="D63" s="57">
        <v>0</v>
      </c>
    </row>
    <row r="64" spans="1:4" ht="15.75" thickBot="1" x14ac:dyDescent="0.25">
      <c r="A64" s="55">
        <v>5</v>
      </c>
      <c r="B64" s="38"/>
      <c r="C64" s="56" t="s">
        <v>133</v>
      </c>
      <c r="D64" s="57">
        <v>0</v>
      </c>
    </row>
    <row r="65" spans="1:4" ht="16.5" customHeight="1" thickBot="1" x14ac:dyDescent="0.25">
      <c r="A65" s="58"/>
      <c r="B65" s="59"/>
      <c r="C65" s="60" t="s">
        <v>134</v>
      </c>
      <c r="D65" s="61">
        <f>+D64+D63+D62+D61+D60</f>
        <v>2351000</v>
      </c>
    </row>
    <row r="66" spans="1:4" ht="16.5" customHeight="1" x14ac:dyDescent="0.25">
      <c r="A66" s="62"/>
      <c r="B66" s="63"/>
      <c r="C66" s="64"/>
      <c r="D66" s="65"/>
    </row>
    <row r="67" spans="1:4" ht="15.75" x14ac:dyDescent="0.25">
      <c r="A67" s="51" t="s">
        <v>141</v>
      </c>
      <c r="B67" s="52" t="s">
        <v>90</v>
      </c>
      <c r="C67" s="53"/>
      <c r="D67" s="54"/>
    </row>
    <row r="68" spans="1:4" x14ac:dyDescent="0.2">
      <c r="A68" s="55">
        <v>1</v>
      </c>
      <c r="B68" s="38"/>
      <c r="C68" s="56" t="s">
        <v>129</v>
      </c>
      <c r="D68" s="57">
        <v>13545000</v>
      </c>
    </row>
    <row r="69" spans="1:4" x14ac:dyDescent="0.2">
      <c r="A69" s="55">
        <v>2</v>
      </c>
      <c r="B69" s="38"/>
      <c r="C69" s="56" t="s">
        <v>130</v>
      </c>
      <c r="D69" s="57">
        <v>0</v>
      </c>
    </row>
    <row r="70" spans="1:4" x14ac:dyDescent="0.2">
      <c r="A70" s="55">
        <v>3</v>
      </c>
      <c r="B70" s="38"/>
      <c r="C70" s="56" t="s">
        <v>131</v>
      </c>
      <c r="D70" s="57">
        <v>0</v>
      </c>
    </row>
    <row r="71" spans="1:4" x14ac:dyDescent="0.2">
      <c r="A71" s="55">
        <v>4</v>
      </c>
      <c r="B71" s="38"/>
      <c r="C71" s="56" t="s">
        <v>132</v>
      </c>
      <c r="D71" s="57">
        <v>0</v>
      </c>
    </row>
    <row r="72" spans="1:4" ht="15.75" thickBot="1" x14ac:dyDescent="0.25">
      <c r="A72" s="55">
        <v>5</v>
      </c>
      <c r="B72" s="38"/>
      <c r="C72" s="56" t="s">
        <v>133</v>
      </c>
      <c r="D72" s="57">
        <v>0</v>
      </c>
    </row>
    <row r="73" spans="1:4" ht="16.5" customHeight="1" thickBot="1" x14ac:dyDescent="0.25">
      <c r="A73" s="58"/>
      <c r="B73" s="59"/>
      <c r="C73" s="60" t="s">
        <v>134</v>
      </c>
      <c r="D73" s="61">
        <f>+D72+D71+D70+D69+D68</f>
        <v>13545000</v>
      </c>
    </row>
    <row r="74" spans="1:4" ht="16.5" customHeight="1" x14ac:dyDescent="0.25">
      <c r="A74" s="62"/>
      <c r="B74" s="63"/>
      <c r="C74" s="64"/>
      <c r="D74" s="65"/>
    </row>
    <row r="75" spans="1:4" ht="15.75" x14ac:dyDescent="0.25">
      <c r="A75" s="51" t="s">
        <v>142</v>
      </c>
      <c r="B75" s="52" t="s">
        <v>101</v>
      </c>
      <c r="C75" s="53"/>
      <c r="D75" s="54"/>
    </row>
    <row r="76" spans="1:4" x14ac:dyDescent="0.2">
      <c r="A76" s="55">
        <v>1</v>
      </c>
      <c r="B76" s="38"/>
      <c r="C76" s="56" t="s">
        <v>129</v>
      </c>
      <c r="D76" s="57">
        <v>36000</v>
      </c>
    </row>
    <row r="77" spans="1:4" x14ac:dyDescent="0.2">
      <c r="A77" s="55">
        <v>2</v>
      </c>
      <c r="B77" s="38"/>
      <c r="C77" s="56" t="s">
        <v>130</v>
      </c>
      <c r="D77" s="57">
        <v>0</v>
      </c>
    </row>
    <row r="78" spans="1:4" x14ac:dyDescent="0.2">
      <c r="A78" s="55">
        <v>3</v>
      </c>
      <c r="B78" s="38"/>
      <c r="C78" s="56" t="s">
        <v>131</v>
      </c>
      <c r="D78" s="57">
        <v>0</v>
      </c>
    </row>
    <row r="79" spans="1:4" x14ac:dyDescent="0.2">
      <c r="A79" s="55">
        <v>4</v>
      </c>
      <c r="B79" s="38"/>
      <c r="C79" s="56" t="s">
        <v>132</v>
      </c>
      <c r="D79" s="57">
        <v>0</v>
      </c>
    </row>
    <row r="80" spans="1:4" ht="15.75" thickBot="1" x14ac:dyDescent="0.25">
      <c r="A80" s="55">
        <v>5</v>
      </c>
      <c r="B80" s="38"/>
      <c r="C80" s="56" t="s">
        <v>133</v>
      </c>
      <c r="D80" s="57">
        <v>0</v>
      </c>
    </row>
    <row r="81" spans="1:4" ht="16.5" customHeight="1" thickBot="1" x14ac:dyDescent="0.25">
      <c r="A81" s="58"/>
      <c r="B81" s="59"/>
      <c r="C81" s="60" t="s">
        <v>134</v>
      </c>
      <c r="D81" s="61">
        <f>+D80+D79+D78+D77+D76</f>
        <v>36000</v>
      </c>
    </row>
    <row r="82" spans="1:4" ht="16.5" customHeight="1" x14ac:dyDescent="0.25">
      <c r="A82" s="62"/>
      <c r="B82" s="63"/>
      <c r="C82" s="64"/>
      <c r="D82" s="65"/>
    </row>
    <row r="83" spans="1:4" ht="15.75" x14ac:dyDescent="0.25">
      <c r="A83" s="51" t="s">
        <v>143</v>
      </c>
      <c r="B83" s="52" t="s">
        <v>110</v>
      </c>
      <c r="C83" s="53"/>
      <c r="D83" s="54"/>
    </row>
    <row r="84" spans="1:4" x14ac:dyDescent="0.2">
      <c r="A84" s="55">
        <v>1</v>
      </c>
      <c r="B84" s="38"/>
      <c r="C84" s="56" t="s">
        <v>129</v>
      </c>
      <c r="D84" s="57">
        <v>2060000</v>
      </c>
    </row>
    <row r="85" spans="1:4" x14ac:dyDescent="0.2">
      <c r="A85" s="55">
        <v>2</v>
      </c>
      <c r="B85" s="38"/>
      <c r="C85" s="56" t="s">
        <v>130</v>
      </c>
      <c r="D85" s="57">
        <v>1798000</v>
      </c>
    </row>
    <row r="86" spans="1:4" x14ac:dyDescent="0.2">
      <c r="A86" s="55">
        <v>3</v>
      </c>
      <c r="B86" s="38"/>
      <c r="C86" s="56" t="s">
        <v>131</v>
      </c>
      <c r="D86" s="57">
        <v>0</v>
      </c>
    </row>
    <row r="87" spans="1:4" x14ac:dyDescent="0.2">
      <c r="A87" s="55">
        <v>4</v>
      </c>
      <c r="B87" s="38"/>
      <c r="C87" s="56" t="s">
        <v>132</v>
      </c>
      <c r="D87" s="57">
        <v>1050000</v>
      </c>
    </row>
    <row r="88" spans="1:4" ht="15.75" thickBot="1" x14ac:dyDescent="0.25">
      <c r="A88" s="55">
        <v>5</v>
      </c>
      <c r="B88" s="38"/>
      <c r="C88" s="56" t="s">
        <v>133</v>
      </c>
      <c r="D88" s="57">
        <v>0</v>
      </c>
    </row>
    <row r="89" spans="1:4" ht="16.5" customHeight="1" thickBot="1" x14ac:dyDescent="0.25">
      <c r="A89" s="58"/>
      <c r="B89" s="59"/>
      <c r="C89" s="60" t="s">
        <v>134</v>
      </c>
      <c r="D89" s="61">
        <f>+D88+D87+D86+D85+D84</f>
        <v>4908000</v>
      </c>
    </row>
    <row r="90" spans="1:4" ht="16.5" customHeight="1" thickBot="1" x14ac:dyDescent="0.3">
      <c r="A90" s="62"/>
      <c r="B90" s="63"/>
      <c r="C90" s="64"/>
      <c r="D90" s="65"/>
    </row>
    <row r="91" spans="1:4" ht="16.5" customHeight="1" thickBot="1" x14ac:dyDescent="0.3">
      <c r="A91" s="66"/>
      <c r="B91" s="67" t="s">
        <v>144</v>
      </c>
      <c r="C91" s="60" t="s">
        <v>145</v>
      </c>
      <c r="D91" s="61">
        <f>+D89-D88+D81-D80+D73-D72+D65-D64+D57-D56+D49-D48+D41-D40+D33-D32+D25-D24+D17-D16</f>
        <v>72100000</v>
      </c>
    </row>
    <row r="92" spans="1:4" ht="16.5" customHeight="1" thickBot="1" x14ac:dyDescent="0.3">
      <c r="A92" s="66"/>
      <c r="B92" s="67" t="s">
        <v>133</v>
      </c>
      <c r="C92" s="60"/>
      <c r="D92" s="61">
        <f>+D88+D80+D72+D64+D56+D48+D40+D32+D24+D16</f>
        <v>-20997000</v>
      </c>
    </row>
    <row r="93" spans="1:4" ht="16.5" customHeight="1" thickBot="1" x14ac:dyDescent="0.3">
      <c r="A93" s="66"/>
      <c r="B93" s="67" t="s">
        <v>146</v>
      </c>
      <c r="C93" s="60" t="s">
        <v>145</v>
      </c>
      <c r="D93" s="61">
        <f>SUM(D91:D92)</f>
        <v>51103000</v>
      </c>
    </row>
  </sheetData>
  <mergeCells count="7">
    <mergeCell ref="B6:C6"/>
    <mergeCell ref="A1:C1"/>
    <mergeCell ref="D1:E1"/>
    <mergeCell ref="A2:D2"/>
    <mergeCell ref="A3:D3"/>
    <mergeCell ref="A4:D4"/>
    <mergeCell ref="A5:D5"/>
  </mergeCells>
  <pageMargins left="0.25" right="0.25" top="0.5" bottom="0.5" header="0.25" footer="0.25"/>
  <pageSetup scale="76" fitToHeight="0" orientation="portrait" horizontalDpi="1200" verticalDpi="1200" r:id="rId1"/>
  <headerFooter>
    <oddHeader>&amp;LOFFICE OF HEALTH CARE ACCESS&amp;CANNUAL REPORTING&amp;RSAINT MARY`S HOSPITAL</oddHeader>
    <oddFooter>&amp;LREPORT 5&amp;C&amp;P OF &amp;N&amp;R&amp;D, &amp;T</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56"/>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67" t="s">
        <v>0</v>
      </c>
      <c r="B2" s="467"/>
      <c r="C2" s="467"/>
      <c r="D2" s="467"/>
      <c r="E2" s="467"/>
    </row>
    <row r="3" spans="1:5" ht="15.75" customHeight="1" x14ac:dyDescent="0.25">
      <c r="A3" s="467" t="s">
        <v>1</v>
      </c>
      <c r="B3" s="467"/>
      <c r="C3" s="467"/>
      <c r="D3" s="467"/>
      <c r="E3" s="467"/>
    </row>
    <row r="4" spans="1:5" ht="15.75" customHeight="1" x14ac:dyDescent="0.25">
      <c r="A4" s="467" t="s">
        <v>117</v>
      </c>
      <c r="B4" s="467"/>
      <c r="C4" s="467"/>
      <c r="D4" s="467"/>
      <c r="E4" s="467"/>
    </row>
    <row r="5" spans="1:5" ht="15.75" customHeight="1" x14ac:dyDescent="0.25">
      <c r="A5" s="467" t="s">
        <v>147</v>
      </c>
      <c r="B5" s="467"/>
      <c r="C5" s="467"/>
      <c r="D5" s="467"/>
      <c r="E5" s="467"/>
    </row>
    <row r="6" spans="1:5" ht="16.5" customHeight="1" thickBot="1" x14ac:dyDescent="0.3">
      <c r="A6" s="69"/>
      <c r="B6" s="69"/>
      <c r="C6" s="31"/>
    </row>
    <row r="7" spans="1:5" ht="15.75" customHeight="1" x14ac:dyDescent="0.25">
      <c r="A7" s="70" t="s">
        <v>119</v>
      </c>
      <c r="B7" s="71" t="s">
        <v>120</v>
      </c>
      <c r="C7" s="72" t="s">
        <v>121</v>
      </c>
      <c r="D7" s="72" t="s">
        <v>122</v>
      </c>
      <c r="E7" s="72" t="s">
        <v>148</v>
      </c>
    </row>
    <row r="8" spans="1:5" ht="31.5" customHeight="1" x14ac:dyDescent="0.25">
      <c r="A8" s="73"/>
      <c r="B8" s="74"/>
      <c r="C8" s="75"/>
      <c r="D8" s="76"/>
      <c r="E8" s="77" t="s">
        <v>149</v>
      </c>
    </row>
    <row r="9" spans="1:5" ht="16.5" customHeight="1" thickBot="1" x14ac:dyDescent="0.3">
      <c r="A9" s="78" t="s">
        <v>5</v>
      </c>
      <c r="B9" s="79" t="s">
        <v>125</v>
      </c>
      <c r="C9" s="80" t="s">
        <v>150</v>
      </c>
      <c r="D9" s="80" t="s">
        <v>151</v>
      </c>
      <c r="E9" s="81" t="s">
        <v>152</v>
      </c>
    </row>
    <row r="10" spans="1:5" ht="15.75" customHeight="1" x14ac:dyDescent="0.25">
      <c r="A10" s="82"/>
      <c r="B10" s="83"/>
      <c r="C10" s="84"/>
      <c r="D10" s="83"/>
      <c r="E10" s="85"/>
    </row>
    <row r="11" spans="1:5" ht="15.75" x14ac:dyDescent="0.25">
      <c r="A11" s="86" t="s">
        <v>153</v>
      </c>
      <c r="B11" s="87" t="s">
        <v>10</v>
      </c>
      <c r="C11" s="53"/>
      <c r="D11" s="53"/>
      <c r="E11" s="88"/>
    </row>
    <row r="12" spans="1:5" ht="31.5" x14ac:dyDescent="0.25">
      <c r="A12" s="89"/>
      <c r="B12" s="90"/>
      <c r="C12" s="91" t="s">
        <v>154</v>
      </c>
      <c r="D12" s="92" t="s">
        <v>155</v>
      </c>
      <c r="E12" s="93">
        <v>-519390</v>
      </c>
    </row>
    <row r="13" spans="1:5" ht="15.75" thickBot="1" x14ac:dyDescent="0.25">
      <c r="A13" s="94">
        <v>1</v>
      </c>
      <c r="B13" s="95"/>
      <c r="C13" s="96" t="s">
        <v>156</v>
      </c>
      <c r="D13" s="97" t="s">
        <v>157</v>
      </c>
      <c r="E13" s="98">
        <v>66014</v>
      </c>
    </row>
    <row r="14" spans="1:5" s="68" customFormat="1" ht="16.5" customHeight="1" thickBot="1" x14ac:dyDescent="0.3">
      <c r="A14" s="99"/>
      <c r="B14" s="100"/>
      <c r="C14" s="101" t="s">
        <v>158</v>
      </c>
      <c r="D14" s="92" t="s">
        <v>159</v>
      </c>
      <c r="E14" s="102">
        <f>SUM(E12:E13)</f>
        <v>-453376</v>
      </c>
    </row>
    <row r="15" spans="1:5" s="68" customFormat="1" ht="15.75" customHeight="1" x14ac:dyDescent="0.2">
      <c r="A15" s="103"/>
      <c r="B15" s="104"/>
      <c r="C15" s="105"/>
      <c r="D15" s="106"/>
      <c r="E15" s="107"/>
    </row>
    <row r="16" spans="1:5" ht="15.75" x14ac:dyDescent="0.25">
      <c r="A16" s="86" t="s">
        <v>160</v>
      </c>
      <c r="B16" s="87" t="s">
        <v>37</v>
      </c>
      <c r="C16" s="53"/>
      <c r="D16" s="53"/>
      <c r="E16" s="88"/>
    </row>
    <row r="17" spans="1:5" ht="31.5" x14ac:dyDescent="0.25">
      <c r="A17" s="89"/>
      <c r="B17" s="90"/>
      <c r="C17" s="91" t="s">
        <v>154</v>
      </c>
      <c r="D17" s="92" t="s">
        <v>155</v>
      </c>
      <c r="E17" s="93">
        <v>0</v>
      </c>
    </row>
    <row r="18" spans="1:5" ht="15.75" thickBot="1" x14ac:dyDescent="0.25">
      <c r="A18" s="94" t="s">
        <v>161</v>
      </c>
      <c r="B18" s="95"/>
      <c r="C18" s="96" t="s">
        <v>162</v>
      </c>
      <c r="D18" s="97" t="s">
        <v>161</v>
      </c>
      <c r="E18" s="98">
        <v>0</v>
      </c>
    </row>
    <row r="19" spans="1:5" s="68" customFormat="1" ht="16.5" customHeight="1" thickBot="1" x14ac:dyDescent="0.3">
      <c r="A19" s="99"/>
      <c r="B19" s="100"/>
      <c r="C19" s="101" t="s">
        <v>158</v>
      </c>
      <c r="D19" s="92" t="s">
        <v>159</v>
      </c>
      <c r="E19" s="102">
        <f>SUM(E17)</f>
        <v>0</v>
      </c>
    </row>
    <row r="20" spans="1:5" s="68" customFormat="1" ht="15.75" customHeight="1" x14ac:dyDescent="0.2">
      <c r="A20" s="103"/>
      <c r="B20" s="104"/>
      <c r="C20" s="105"/>
      <c r="D20" s="106"/>
      <c r="E20" s="107"/>
    </row>
    <row r="21" spans="1:5" ht="15.75" x14ac:dyDescent="0.25">
      <c r="A21" s="86" t="s">
        <v>163</v>
      </c>
      <c r="B21" s="87" t="s">
        <v>49</v>
      </c>
      <c r="C21" s="53"/>
      <c r="D21" s="53"/>
      <c r="E21" s="88"/>
    </row>
    <row r="22" spans="1:5" ht="31.5" x14ac:dyDescent="0.25">
      <c r="A22" s="89"/>
      <c r="B22" s="90"/>
      <c r="C22" s="91" t="s">
        <v>154</v>
      </c>
      <c r="D22" s="92" t="s">
        <v>155</v>
      </c>
      <c r="E22" s="93">
        <v>0</v>
      </c>
    </row>
    <row r="23" spans="1:5" ht="15.75" thickBot="1" x14ac:dyDescent="0.25">
      <c r="A23" s="94" t="s">
        <v>161</v>
      </c>
      <c r="B23" s="95"/>
      <c r="C23" s="96" t="s">
        <v>162</v>
      </c>
      <c r="D23" s="97" t="s">
        <v>161</v>
      </c>
      <c r="E23" s="98">
        <v>0</v>
      </c>
    </row>
    <row r="24" spans="1:5" s="68" customFormat="1" ht="16.5" customHeight="1" thickBot="1" x14ac:dyDescent="0.3">
      <c r="A24" s="99"/>
      <c r="B24" s="100"/>
      <c r="C24" s="101" t="s">
        <v>158</v>
      </c>
      <c r="D24" s="92" t="s">
        <v>159</v>
      </c>
      <c r="E24" s="102">
        <f>SUM(E22)</f>
        <v>0</v>
      </c>
    </row>
    <row r="25" spans="1:5" s="68" customFormat="1" ht="15.75" customHeight="1" x14ac:dyDescent="0.2">
      <c r="A25" s="103"/>
      <c r="B25" s="104"/>
      <c r="C25" s="105"/>
      <c r="D25" s="106"/>
      <c r="E25" s="107"/>
    </row>
    <row r="26" spans="1:5" ht="15.75" x14ac:dyDescent="0.25">
      <c r="A26" s="86" t="s">
        <v>164</v>
      </c>
      <c r="B26" s="87" t="s">
        <v>58</v>
      </c>
      <c r="C26" s="53"/>
      <c r="D26" s="53"/>
      <c r="E26" s="88"/>
    </row>
    <row r="27" spans="1:5" ht="31.5" x14ac:dyDescent="0.25">
      <c r="A27" s="89"/>
      <c r="B27" s="90"/>
      <c r="C27" s="91" t="s">
        <v>154</v>
      </c>
      <c r="D27" s="92" t="s">
        <v>155</v>
      </c>
      <c r="E27" s="93">
        <v>20025</v>
      </c>
    </row>
    <row r="28" spans="1:5" ht="15.75" thickBot="1" x14ac:dyDescent="0.25">
      <c r="A28" s="94">
        <v>1</v>
      </c>
      <c r="B28" s="95"/>
      <c r="C28" s="96" t="s">
        <v>156</v>
      </c>
      <c r="D28" s="97" t="s">
        <v>157</v>
      </c>
      <c r="E28" s="98">
        <v>-13866</v>
      </c>
    </row>
    <row r="29" spans="1:5" s="68" customFormat="1" ht="16.5" customHeight="1" thickBot="1" x14ac:dyDescent="0.3">
      <c r="A29" s="99"/>
      <c r="B29" s="100"/>
      <c r="C29" s="101" t="s">
        <v>158</v>
      </c>
      <c r="D29" s="92" t="s">
        <v>159</v>
      </c>
      <c r="E29" s="102">
        <f>SUM(E27:E28)</f>
        <v>6159</v>
      </c>
    </row>
    <row r="30" spans="1:5" s="68" customFormat="1" ht="15.75" customHeight="1" x14ac:dyDescent="0.2">
      <c r="A30" s="103"/>
      <c r="B30" s="104"/>
      <c r="C30" s="105"/>
      <c r="D30" s="106"/>
      <c r="E30" s="107"/>
    </row>
    <row r="31" spans="1:5" ht="15.75" x14ac:dyDescent="0.25">
      <c r="A31" s="86" t="s">
        <v>165</v>
      </c>
      <c r="B31" s="87" t="s">
        <v>71</v>
      </c>
      <c r="C31" s="53"/>
      <c r="D31" s="53"/>
      <c r="E31" s="88"/>
    </row>
    <row r="32" spans="1:5" ht="31.5" x14ac:dyDescent="0.25">
      <c r="A32" s="89"/>
      <c r="B32" s="90"/>
      <c r="C32" s="91" t="s">
        <v>154</v>
      </c>
      <c r="D32" s="92" t="s">
        <v>155</v>
      </c>
      <c r="E32" s="93">
        <v>5200</v>
      </c>
    </row>
    <row r="33" spans="1:5" ht="15.75" thickBot="1" x14ac:dyDescent="0.25">
      <c r="A33" s="94">
        <v>1</v>
      </c>
      <c r="B33" s="95"/>
      <c r="C33" s="96" t="s">
        <v>156</v>
      </c>
      <c r="D33" s="97" t="s">
        <v>157</v>
      </c>
      <c r="E33" s="98">
        <v>-5200</v>
      </c>
    </row>
    <row r="34" spans="1:5" s="68" customFormat="1" ht="16.5" customHeight="1" thickBot="1" x14ac:dyDescent="0.3">
      <c r="A34" s="99"/>
      <c r="B34" s="100"/>
      <c r="C34" s="101" t="s">
        <v>158</v>
      </c>
      <c r="D34" s="92" t="s">
        <v>159</v>
      </c>
      <c r="E34" s="102">
        <f>SUM(E32:E33)</f>
        <v>0</v>
      </c>
    </row>
    <row r="35" spans="1:5" s="68" customFormat="1" ht="15.75" customHeight="1" x14ac:dyDescent="0.2">
      <c r="A35" s="103"/>
      <c r="B35" s="104"/>
      <c r="C35" s="105"/>
      <c r="D35" s="106"/>
      <c r="E35" s="107"/>
    </row>
    <row r="36" spans="1:5" ht="15.75" x14ac:dyDescent="0.25">
      <c r="A36" s="86" t="s">
        <v>166</v>
      </c>
      <c r="B36" s="87" t="s">
        <v>82</v>
      </c>
      <c r="C36" s="53"/>
      <c r="D36" s="53"/>
      <c r="E36" s="88"/>
    </row>
    <row r="37" spans="1:5" ht="31.5" x14ac:dyDescent="0.25">
      <c r="A37" s="89"/>
      <c r="B37" s="90"/>
      <c r="C37" s="91" t="s">
        <v>154</v>
      </c>
      <c r="D37" s="92" t="s">
        <v>155</v>
      </c>
      <c r="E37" s="93">
        <v>0</v>
      </c>
    </row>
    <row r="38" spans="1:5" ht="15.75" thickBot="1" x14ac:dyDescent="0.25">
      <c r="A38" s="94" t="s">
        <v>161</v>
      </c>
      <c r="B38" s="95"/>
      <c r="C38" s="96" t="s">
        <v>162</v>
      </c>
      <c r="D38" s="97" t="s">
        <v>161</v>
      </c>
      <c r="E38" s="98">
        <v>0</v>
      </c>
    </row>
    <row r="39" spans="1:5" s="68" customFormat="1" ht="16.5" customHeight="1" thickBot="1" x14ac:dyDescent="0.3">
      <c r="A39" s="99"/>
      <c r="B39" s="100"/>
      <c r="C39" s="101" t="s">
        <v>158</v>
      </c>
      <c r="D39" s="92" t="s">
        <v>159</v>
      </c>
      <c r="E39" s="102">
        <f>SUM(E37)</f>
        <v>0</v>
      </c>
    </row>
    <row r="40" spans="1:5" s="68" customFormat="1" ht="15.75" customHeight="1" x14ac:dyDescent="0.2">
      <c r="A40" s="103"/>
      <c r="B40" s="104"/>
      <c r="C40" s="105"/>
      <c r="D40" s="106"/>
      <c r="E40" s="107"/>
    </row>
    <row r="41" spans="1:5" ht="15.75" x14ac:dyDescent="0.25">
      <c r="A41" s="86" t="s">
        <v>167</v>
      </c>
      <c r="B41" s="87" t="s">
        <v>90</v>
      </c>
      <c r="C41" s="53"/>
      <c r="D41" s="53"/>
      <c r="E41" s="88"/>
    </row>
    <row r="42" spans="1:5" ht="31.5" x14ac:dyDescent="0.25">
      <c r="A42" s="89"/>
      <c r="B42" s="90"/>
      <c r="C42" s="91" t="s">
        <v>154</v>
      </c>
      <c r="D42" s="92" t="s">
        <v>155</v>
      </c>
      <c r="E42" s="93">
        <v>-5515506</v>
      </c>
    </row>
    <row r="43" spans="1:5" ht="15.75" thickBot="1" x14ac:dyDescent="0.25">
      <c r="A43" s="94">
        <v>1</v>
      </c>
      <c r="B43" s="95"/>
      <c r="C43" s="96" t="s">
        <v>156</v>
      </c>
      <c r="D43" s="97" t="s">
        <v>157</v>
      </c>
      <c r="E43" s="98">
        <v>94865</v>
      </c>
    </row>
    <row r="44" spans="1:5" s="68" customFormat="1" ht="16.5" customHeight="1" thickBot="1" x14ac:dyDescent="0.3">
      <c r="A44" s="99"/>
      <c r="B44" s="100"/>
      <c r="C44" s="101" t="s">
        <v>158</v>
      </c>
      <c r="D44" s="92" t="s">
        <v>159</v>
      </c>
      <c r="E44" s="102">
        <f>SUM(E42:E43)</f>
        <v>-5420641</v>
      </c>
    </row>
    <row r="45" spans="1:5" s="68" customFormat="1" ht="15.75" customHeight="1" x14ac:dyDescent="0.2">
      <c r="A45" s="103"/>
      <c r="B45" s="104"/>
      <c r="C45" s="105"/>
      <c r="D45" s="106"/>
      <c r="E45" s="107"/>
    </row>
    <row r="46" spans="1:5" ht="15.75" x14ac:dyDescent="0.25">
      <c r="A46" s="86" t="s">
        <v>168</v>
      </c>
      <c r="B46" s="87" t="s">
        <v>101</v>
      </c>
      <c r="C46" s="53"/>
      <c r="D46" s="53"/>
      <c r="E46" s="88"/>
    </row>
    <row r="47" spans="1:5" ht="31.5" x14ac:dyDescent="0.25">
      <c r="A47" s="89"/>
      <c r="B47" s="90"/>
      <c r="C47" s="91" t="s">
        <v>154</v>
      </c>
      <c r="D47" s="92" t="s">
        <v>155</v>
      </c>
      <c r="E47" s="93">
        <v>0</v>
      </c>
    </row>
    <row r="48" spans="1:5" ht="15.75" thickBot="1" x14ac:dyDescent="0.25">
      <c r="A48" s="94" t="s">
        <v>161</v>
      </c>
      <c r="B48" s="95"/>
      <c r="C48" s="96" t="s">
        <v>162</v>
      </c>
      <c r="D48" s="97" t="s">
        <v>161</v>
      </c>
      <c r="E48" s="98">
        <v>0</v>
      </c>
    </row>
    <row r="49" spans="1:5" s="68" customFormat="1" ht="16.5" customHeight="1" thickBot="1" x14ac:dyDescent="0.3">
      <c r="A49" s="99"/>
      <c r="B49" s="100"/>
      <c r="C49" s="101" t="s">
        <v>158</v>
      </c>
      <c r="D49" s="92" t="s">
        <v>159</v>
      </c>
      <c r="E49" s="102">
        <f>SUM(E47)</f>
        <v>0</v>
      </c>
    </row>
    <row r="50" spans="1:5" s="68" customFormat="1" ht="15.75" customHeight="1" x14ac:dyDescent="0.2">
      <c r="A50" s="103"/>
      <c r="B50" s="104"/>
      <c r="C50" s="105"/>
      <c r="D50" s="106"/>
      <c r="E50" s="107"/>
    </row>
    <row r="51" spans="1:5" ht="15.75" x14ac:dyDescent="0.25">
      <c r="A51" s="86" t="s">
        <v>169</v>
      </c>
      <c r="B51" s="87" t="s">
        <v>110</v>
      </c>
      <c r="C51" s="53"/>
      <c r="D51" s="53"/>
      <c r="E51" s="88"/>
    </row>
    <row r="52" spans="1:5" ht="31.5" x14ac:dyDescent="0.25">
      <c r="A52" s="89"/>
      <c r="B52" s="90"/>
      <c r="C52" s="91" t="s">
        <v>154</v>
      </c>
      <c r="D52" s="92" t="s">
        <v>155</v>
      </c>
      <c r="E52" s="93">
        <v>44434</v>
      </c>
    </row>
    <row r="53" spans="1:5" ht="15.75" thickBot="1" x14ac:dyDescent="0.25">
      <c r="A53" s="94">
        <v>1</v>
      </c>
      <c r="B53" s="95"/>
      <c r="C53" s="96" t="s">
        <v>156</v>
      </c>
      <c r="D53" s="97" t="s">
        <v>157</v>
      </c>
      <c r="E53" s="98">
        <v>-22459</v>
      </c>
    </row>
    <row r="54" spans="1:5" s="68" customFormat="1" ht="16.5" customHeight="1" thickBot="1" x14ac:dyDescent="0.3">
      <c r="A54" s="99"/>
      <c r="B54" s="100"/>
      <c r="C54" s="101" t="s">
        <v>158</v>
      </c>
      <c r="D54" s="92" t="s">
        <v>159</v>
      </c>
      <c r="E54" s="102">
        <f>SUM(E52:E53)</f>
        <v>21975</v>
      </c>
    </row>
    <row r="55" spans="1:5" s="68" customFormat="1" ht="15.75" customHeight="1" thickBot="1" x14ac:dyDescent="0.25">
      <c r="A55" s="103"/>
      <c r="B55" s="104"/>
      <c r="C55" s="105"/>
      <c r="D55" s="106"/>
      <c r="E55" s="107"/>
    </row>
    <row r="56" spans="1:5" s="113" customFormat="1" ht="19.5" customHeight="1" thickBot="1" x14ac:dyDescent="0.3">
      <c r="A56" s="108"/>
      <c r="B56" s="109"/>
      <c r="C56" s="110"/>
      <c r="D56" s="111" t="s">
        <v>170</v>
      </c>
      <c r="E56" s="112">
        <f>+E54+E49+E44+E39+E34+E29+E24+E19+E14</f>
        <v>-5845883</v>
      </c>
    </row>
  </sheetData>
  <mergeCells count="4">
    <mergeCell ref="A2:E2"/>
    <mergeCell ref="A3:E3"/>
    <mergeCell ref="A4:E4"/>
    <mergeCell ref="A5:E5"/>
  </mergeCells>
  <pageMargins left="0.25" right="0.25" top="0.5" bottom="0.5" header="0.25" footer="0.25"/>
  <pageSetup scale="69" fitToHeight="0" orientation="landscape" horizontalDpi="1200" verticalDpi="1200" r:id="rId1"/>
  <headerFooter>
    <oddHeader>&amp;LOFFICE OF HEALTH CARE ACCESS&amp;CANNUAL REPORTING&amp;RSAINT MARY`S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68"/>
      <c r="C1" s="468"/>
      <c r="D1" s="468"/>
    </row>
    <row r="2" spans="1:6" ht="15.75" x14ac:dyDescent="0.25">
      <c r="A2" s="469" t="s">
        <v>0</v>
      </c>
      <c r="B2" s="469"/>
      <c r="C2" s="469"/>
      <c r="D2" s="469"/>
      <c r="E2" s="469"/>
      <c r="F2" s="469"/>
    </row>
    <row r="3" spans="1:6" ht="15.75" x14ac:dyDescent="0.25">
      <c r="A3" s="469" t="s">
        <v>1</v>
      </c>
      <c r="B3" s="469"/>
      <c r="C3" s="469"/>
      <c r="D3" s="469"/>
      <c r="E3" s="469"/>
      <c r="F3" s="469"/>
    </row>
    <row r="4" spans="1:6" ht="15.75" x14ac:dyDescent="0.25">
      <c r="A4" s="469" t="s">
        <v>117</v>
      </c>
      <c r="B4" s="469"/>
      <c r="C4" s="469"/>
      <c r="D4" s="469"/>
      <c r="E4" s="469"/>
      <c r="F4" s="469"/>
    </row>
    <row r="5" spans="1:6" ht="15.75" x14ac:dyDescent="0.25">
      <c r="A5" s="469" t="s">
        <v>171</v>
      </c>
      <c r="B5" s="469"/>
      <c r="C5" s="469"/>
      <c r="D5" s="469"/>
      <c r="E5" s="469"/>
      <c r="F5" s="469"/>
    </row>
    <row r="6" spans="1:6" ht="13.5" customHeight="1" thickBot="1" x14ac:dyDescent="0.25">
      <c r="B6" s="470"/>
      <c r="C6" s="470"/>
      <c r="D6" s="470"/>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172</v>
      </c>
      <c r="C9" s="124" t="s">
        <v>173</v>
      </c>
      <c r="D9" s="124" t="s">
        <v>150</v>
      </c>
      <c r="E9" s="124" t="s">
        <v>151</v>
      </c>
      <c r="F9" s="125" t="s">
        <v>174</v>
      </c>
    </row>
    <row r="10" spans="1:6" s="132" customFormat="1" ht="31.5" x14ac:dyDescent="0.25">
      <c r="A10" s="126"/>
      <c r="B10" s="127"/>
      <c r="C10" s="128"/>
      <c r="D10" s="129" t="s">
        <v>175</v>
      </c>
      <c r="E10" s="130" t="s">
        <v>176</v>
      </c>
      <c r="F10" s="131">
        <v>20615</v>
      </c>
    </row>
    <row r="11" spans="1:6" ht="15.75" x14ac:dyDescent="0.25">
      <c r="A11" s="133" t="s">
        <v>153</v>
      </c>
      <c r="B11" s="134" t="s">
        <v>10</v>
      </c>
      <c r="C11" s="135"/>
      <c r="D11" s="136"/>
      <c r="E11" s="136"/>
      <c r="F11" s="137"/>
    </row>
    <row r="12" spans="1:6" ht="15.75" thickBot="1" x14ac:dyDescent="0.25">
      <c r="A12" s="138"/>
      <c r="B12" s="139"/>
      <c r="C12" s="140" t="s">
        <v>161</v>
      </c>
      <c r="D12" s="140" t="s">
        <v>162</v>
      </c>
      <c r="E12" s="141" t="s">
        <v>161</v>
      </c>
      <c r="F12" s="142">
        <v>0</v>
      </c>
    </row>
    <row r="13" spans="1:6" ht="16.5" thickBot="1" x14ac:dyDescent="0.3">
      <c r="A13" s="143"/>
      <c r="B13" s="144"/>
      <c r="C13" s="145"/>
      <c r="D13" s="146" t="s">
        <v>177</v>
      </c>
      <c r="E13" s="147" t="s">
        <v>178</v>
      </c>
      <c r="F13" s="148">
        <v>0</v>
      </c>
    </row>
    <row r="14" spans="1:6" ht="15.75" x14ac:dyDescent="0.25">
      <c r="A14" s="149"/>
      <c r="B14" s="150"/>
      <c r="C14" s="151"/>
      <c r="D14" s="152"/>
      <c r="E14" s="153"/>
      <c r="F14" s="154"/>
    </row>
    <row r="15" spans="1:6" ht="15.75" x14ac:dyDescent="0.25">
      <c r="A15" s="133" t="s">
        <v>160</v>
      </c>
      <c r="B15" s="134" t="s">
        <v>37</v>
      </c>
      <c r="C15" s="135"/>
      <c r="D15" s="136"/>
      <c r="E15" s="136"/>
      <c r="F15" s="137"/>
    </row>
    <row r="16" spans="1:6" ht="15.75" thickBot="1" x14ac:dyDescent="0.25">
      <c r="A16" s="138"/>
      <c r="B16" s="139"/>
      <c r="C16" s="140" t="s">
        <v>161</v>
      </c>
      <c r="D16" s="140" t="s">
        <v>162</v>
      </c>
      <c r="E16" s="141" t="s">
        <v>161</v>
      </c>
      <c r="F16" s="142">
        <v>0</v>
      </c>
    </row>
    <row r="17" spans="1:6" ht="16.5" thickBot="1" x14ac:dyDescent="0.3">
      <c r="A17" s="143"/>
      <c r="B17" s="144"/>
      <c r="C17" s="145"/>
      <c r="D17" s="146" t="s">
        <v>177</v>
      </c>
      <c r="E17" s="147" t="s">
        <v>178</v>
      </c>
      <c r="F17" s="148">
        <v>0</v>
      </c>
    </row>
    <row r="18" spans="1:6" ht="15.75" x14ac:dyDescent="0.25">
      <c r="A18" s="149"/>
      <c r="B18" s="150"/>
      <c r="C18" s="151"/>
      <c r="D18" s="152"/>
      <c r="E18" s="153"/>
      <c r="F18" s="154"/>
    </row>
    <row r="19" spans="1:6" ht="15.75" x14ac:dyDescent="0.25">
      <c r="A19" s="133" t="s">
        <v>163</v>
      </c>
      <c r="B19" s="134" t="s">
        <v>49</v>
      </c>
      <c r="C19" s="135"/>
      <c r="D19" s="136"/>
      <c r="E19" s="136"/>
      <c r="F19" s="137"/>
    </row>
    <row r="20" spans="1:6" ht="15.75" thickBot="1" x14ac:dyDescent="0.25">
      <c r="A20" s="138"/>
      <c r="B20" s="139"/>
      <c r="C20" s="140" t="s">
        <v>161</v>
      </c>
      <c r="D20" s="140" t="s">
        <v>162</v>
      </c>
      <c r="E20" s="141" t="s">
        <v>161</v>
      </c>
      <c r="F20" s="142">
        <v>0</v>
      </c>
    </row>
    <row r="21" spans="1:6" ht="16.5" thickBot="1" x14ac:dyDescent="0.3">
      <c r="A21" s="143"/>
      <c r="B21" s="144"/>
      <c r="C21" s="145"/>
      <c r="D21" s="146" t="s">
        <v>177</v>
      </c>
      <c r="E21" s="147" t="s">
        <v>178</v>
      </c>
      <c r="F21" s="148">
        <v>0</v>
      </c>
    </row>
    <row r="22" spans="1:6" ht="15.75" x14ac:dyDescent="0.25">
      <c r="A22" s="149"/>
      <c r="B22" s="150"/>
      <c r="C22" s="151"/>
      <c r="D22" s="152"/>
      <c r="E22" s="153"/>
      <c r="F22" s="154"/>
    </row>
    <row r="23" spans="1:6" ht="15.75" x14ac:dyDescent="0.25">
      <c r="A23" s="133" t="s">
        <v>164</v>
      </c>
      <c r="B23" s="134" t="s">
        <v>58</v>
      </c>
      <c r="C23" s="135"/>
      <c r="D23" s="136"/>
      <c r="E23" s="136"/>
      <c r="F23" s="137"/>
    </row>
    <row r="24" spans="1:6" ht="15.75" thickBot="1" x14ac:dyDescent="0.25">
      <c r="A24" s="138"/>
      <c r="B24" s="139"/>
      <c r="C24" s="140" t="s">
        <v>161</v>
      </c>
      <c r="D24" s="140" t="s">
        <v>162</v>
      </c>
      <c r="E24" s="141" t="s">
        <v>161</v>
      </c>
      <c r="F24" s="142">
        <v>0</v>
      </c>
    </row>
    <row r="25" spans="1:6" ht="16.5" thickBot="1" x14ac:dyDescent="0.3">
      <c r="A25" s="143"/>
      <c r="B25" s="144"/>
      <c r="C25" s="145"/>
      <c r="D25" s="146" t="s">
        <v>177</v>
      </c>
      <c r="E25" s="147" t="s">
        <v>178</v>
      </c>
      <c r="F25" s="148">
        <v>0</v>
      </c>
    </row>
    <row r="26" spans="1:6" ht="15.75" x14ac:dyDescent="0.25">
      <c r="A26" s="149"/>
      <c r="B26" s="150"/>
      <c r="C26" s="151"/>
      <c r="D26" s="152"/>
      <c r="E26" s="153"/>
      <c r="F26" s="154"/>
    </row>
    <row r="27" spans="1:6" ht="15.75" x14ac:dyDescent="0.25">
      <c r="A27" s="133" t="s">
        <v>165</v>
      </c>
      <c r="B27" s="134" t="s">
        <v>71</v>
      </c>
      <c r="C27" s="135"/>
      <c r="D27" s="136"/>
      <c r="E27" s="136"/>
      <c r="F27" s="137"/>
    </row>
    <row r="28" spans="1:6" ht="15.75" thickBot="1" x14ac:dyDescent="0.25">
      <c r="A28" s="138">
        <v>1</v>
      </c>
      <c r="B28" s="139"/>
      <c r="C28" s="140" t="s">
        <v>10</v>
      </c>
      <c r="D28" s="140" t="s">
        <v>179</v>
      </c>
      <c r="E28" s="141" t="s">
        <v>157</v>
      </c>
      <c r="F28" s="142">
        <v>-2940</v>
      </c>
    </row>
    <row r="29" spans="1:6" ht="16.5" thickBot="1" x14ac:dyDescent="0.3">
      <c r="A29" s="143"/>
      <c r="B29" s="144"/>
      <c r="C29" s="145"/>
      <c r="D29" s="146" t="s">
        <v>177</v>
      </c>
      <c r="E29" s="147" t="s">
        <v>178</v>
      </c>
      <c r="F29" s="148">
        <f>SUM(F28:F28)</f>
        <v>-2940</v>
      </c>
    </row>
    <row r="30" spans="1:6" ht="15.75" x14ac:dyDescent="0.25">
      <c r="A30" s="149"/>
      <c r="B30" s="150"/>
      <c r="C30" s="151"/>
      <c r="D30" s="152"/>
      <c r="E30" s="153"/>
      <c r="F30" s="154"/>
    </row>
    <row r="31" spans="1:6" ht="15.75" x14ac:dyDescent="0.25">
      <c r="A31" s="133" t="s">
        <v>166</v>
      </c>
      <c r="B31" s="134" t="s">
        <v>82</v>
      </c>
      <c r="C31" s="135"/>
      <c r="D31" s="136"/>
      <c r="E31" s="136"/>
      <c r="F31" s="137"/>
    </row>
    <row r="32" spans="1:6" ht="15.75" thickBot="1" x14ac:dyDescent="0.25">
      <c r="A32" s="138"/>
      <c r="B32" s="139"/>
      <c r="C32" s="140" t="s">
        <v>161</v>
      </c>
      <c r="D32" s="140" t="s">
        <v>162</v>
      </c>
      <c r="E32" s="141" t="s">
        <v>161</v>
      </c>
      <c r="F32" s="142">
        <v>0</v>
      </c>
    </row>
    <row r="33" spans="1:6" ht="16.5" thickBot="1" x14ac:dyDescent="0.3">
      <c r="A33" s="143"/>
      <c r="B33" s="144"/>
      <c r="C33" s="145"/>
      <c r="D33" s="146" t="s">
        <v>177</v>
      </c>
      <c r="E33" s="147" t="s">
        <v>178</v>
      </c>
      <c r="F33" s="148">
        <v>0</v>
      </c>
    </row>
    <row r="34" spans="1:6" ht="15.75" x14ac:dyDescent="0.25">
      <c r="A34" s="149"/>
      <c r="B34" s="150"/>
      <c r="C34" s="151"/>
      <c r="D34" s="152"/>
      <c r="E34" s="153"/>
      <c r="F34" s="154"/>
    </row>
    <row r="35" spans="1:6" ht="15.75" x14ac:dyDescent="0.25">
      <c r="A35" s="133" t="s">
        <v>167</v>
      </c>
      <c r="B35" s="134" t="s">
        <v>90</v>
      </c>
      <c r="C35" s="135"/>
      <c r="D35" s="136"/>
      <c r="E35" s="136"/>
      <c r="F35" s="137"/>
    </row>
    <row r="36" spans="1:6" ht="15.75" thickBot="1" x14ac:dyDescent="0.25">
      <c r="A36" s="138"/>
      <c r="B36" s="139"/>
      <c r="C36" s="140" t="s">
        <v>161</v>
      </c>
      <c r="D36" s="140" t="s">
        <v>162</v>
      </c>
      <c r="E36" s="141" t="s">
        <v>161</v>
      </c>
      <c r="F36" s="142">
        <v>0</v>
      </c>
    </row>
    <row r="37" spans="1:6" ht="16.5" thickBot="1" x14ac:dyDescent="0.3">
      <c r="A37" s="143"/>
      <c r="B37" s="144"/>
      <c r="C37" s="145"/>
      <c r="D37" s="146" t="s">
        <v>177</v>
      </c>
      <c r="E37" s="147" t="s">
        <v>178</v>
      </c>
      <c r="F37" s="148">
        <v>0</v>
      </c>
    </row>
    <row r="38" spans="1:6" ht="15.75" x14ac:dyDescent="0.25">
      <c r="A38" s="149"/>
      <c r="B38" s="150"/>
      <c r="C38" s="151"/>
      <c r="D38" s="152"/>
      <c r="E38" s="153"/>
      <c r="F38" s="154"/>
    </row>
    <row r="39" spans="1:6" ht="15.75" x14ac:dyDescent="0.25">
      <c r="A39" s="133" t="s">
        <v>168</v>
      </c>
      <c r="B39" s="134" t="s">
        <v>101</v>
      </c>
      <c r="C39" s="135"/>
      <c r="D39" s="136"/>
      <c r="E39" s="136"/>
      <c r="F39" s="137"/>
    </row>
    <row r="40" spans="1:6" ht="15.75" thickBot="1" x14ac:dyDescent="0.25">
      <c r="A40" s="138"/>
      <c r="B40" s="139"/>
      <c r="C40" s="140" t="s">
        <v>161</v>
      </c>
      <c r="D40" s="140" t="s">
        <v>162</v>
      </c>
      <c r="E40" s="141" t="s">
        <v>161</v>
      </c>
      <c r="F40" s="142">
        <v>0</v>
      </c>
    </row>
    <row r="41" spans="1:6" ht="16.5" thickBot="1" x14ac:dyDescent="0.3">
      <c r="A41" s="143"/>
      <c r="B41" s="144"/>
      <c r="C41" s="145"/>
      <c r="D41" s="146" t="s">
        <v>177</v>
      </c>
      <c r="E41" s="147" t="s">
        <v>178</v>
      </c>
      <c r="F41" s="148">
        <v>0</v>
      </c>
    </row>
    <row r="42" spans="1:6" ht="15.75" x14ac:dyDescent="0.25">
      <c r="A42" s="149"/>
      <c r="B42" s="150"/>
      <c r="C42" s="151"/>
      <c r="D42" s="152"/>
      <c r="E42" s="153"/>
      <c r="F42" s="154"/>
    </row>
    <row r="43" spans="1:6" ht="15.75" x14ac:dyDescent="0.25">
      <c r="A43" s="133" t="s">
        <v>169</v>
      </c>
      <c r="B43" s="134" t="s">
        <v>110</v>
      </c>
      <c r="C43" s="135"/>
      <c r="D43" s="136"/>
      <c r="E43" s="136"/>
      <c r="F43" s="137"/>
    </row>
    <row r="44" spans="1:6" ht="15.75" thickBot="1" x14ac:dyDescent="0.25">
      <c r="A44" s="138"/>
      <c r="B44" s="139"/>
      <c r="C44" s="140" t="s">
        <v>161</v>
      </c>
      <c r="D44" s="140" t="s">
        <v>162</v>
      </c>
      <c r="E44" s="141" t="s">
        <v>161</v>
      </c>
      <c r="F44" s="142">
        <v>0</v>
      </c>
    </row>
    <row r="45" spans="1:6" ht="16.5" thickBot="1" x14ac:dyDescent="0.3">
      <c r="A45" s="143"/>
      <c r="B45" s="144"/>
      <c r="C45" s="145"/>
      <c r="D45" s="146" t="s">
        <v>177</v>
      </c>
      <c r="E45" s="147" t="s">
        <v>178</v>
      </c>
      <c r="F45" s="148">
        <v>0</v>
      </c>
    </row>
    <row r="46" spans="1:6" ht="15.75" x14ac:dyDescent="0.25">
      <c r="A46" s="149"/>
      <c r="B46" s="150"/>
      <c r="C46" s="151"/>
      <c r="D46" s="152"/>
      <c r="E46" s="153"/>
      <c r="F46" s="154"/>
    </row>
    <row r="47" spans="1:6" ht="32.25" thickBot="1" x14ac:dyDescent="0.3">
      <c r="A47" s="155"/>
      <c r="B47" s="156"/>
      <c r="C47" s="156"/>
      <c r="D47" s="157" t="s">
        <v>180</v>
      </c>
      <c r="E47" s="158" t="s">
        <v>178</v>
      </c>
      <c r="F47" s="159">
        <f>+F45+F41+F37+F33+F29+F25+F21+F17+F13+F10</f>
        <v>17675</v>
      </c>
    </row>
  </sheetData>
  <mergeCells count="6">
    <mergeCell ref="B1:D1"/>
    <mergeCell ref="A2:F2"/>
    <mergeCell ref="A3:F3"/>
    <mergeCell ref="A4:F4"/>
    <mergeCell ref="A5:F5"/>
    <mergeCell ref="B6:D6"/>
  </mergeCells>
  <pageMargins left="0.25" right="0.25" top="0.5" bottom="0.5" header="0.25" footer="0.25"/>
  <pageSetup scale="64" fitToHeight="0" orientation="landscape" horizontalDpi="1200" verticalDpi="1200" r:id="rId1"/>
  <headerFooter>
    <oddHeader>&amp;LOFFICE OF HEALTH CARE ACCESS&amp;CANNUAL REPORTING&amp;RSAINT MARY`S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7"/>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1" t="s">
        <v>0</v>
      </c>
      <c r="B2" s="471"/>
      <c r="C2" s="471"/>
      <c r="D2" s="471"/>
    </row>
    <row r="3" spans="1:5" x14ac:dyDescent="0.2">
      <c r="A3" s="471" t="s">
        <v>1</v>
      </c>
      <c r="B3" s="471"/>
      <c r="C3" s="471"/>
      <c r="D3" s="471"/>
    </row>
    <row r="4" spans="1:5" x14ac:dyDescent="0.2">
      <c r="A4" s="471" t="s">
        <v>117</v>
      </c>
      <c r="B4" s="471"/>
      <c r="C4" s="471"/>
      <c r="D4" s="471"/>
    </row>
    <row r="5" spans="1:5" x14ac:dyDescent="0.2">
      <c r="A5" s="471" t="s">
        <v>181</v>
      </c>
      <c r="B5" s="471"/>
      <c r="C5" s="471"/>
      <c r="D5" s="471"/>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182</v>
      </c>
      <c r="C8" s="169"/>
      <c r="D8" s="170"/>
    </row>
    <row r="9" spans="1:5" ht="14.25" customHeight="1" thickBot="1" x14ac:dyDescent="0.25">
      <c r="A9" s="172" t="s">
        <v>5</v>
      </c>
      <c r="B9" s="173" t="s">
        <v>183</v>
      </c>
      <c r="C9" s="174" t="s">
        <v>174</v>
      </c>
      <c r="D9" s="175" t="s">
        <v>151</v>
      </c>
    </row>
    <row r="10" spans="1:5" x14ac:dyDescent="0.2">
      <c r="A10" s="176"/>
      <c r="B10" s="177"/>
      <c r="C10" s="178"/>
      <c r="D10" s="179"/>
    </row>
    <row r="11" spans="1:5" x14ac:dyDescent="0.2">
      <c r="A11" s="180" t="s">
        <v>153</v>
      </c>
      <c r="B11" s="181" t="s">
        <v>10</v>
      </c>
      <c r="C11" s="182"/>
      <c r="D11" s="183"/>
    </row>
    <row r="12" spans="1:5" ht="15.75" thickBot="1" x14ac:dyDescent="0.25">
      <c r="A12" s="184">
        <v>0</v>
      </c>
      <c r="B12" s="185" t="s">
        <v>162</v>
      </c>
      <c r="C12" s="186">
        <v>0</v>
      </c>
      <c r="D12" s="187" t="s">
        <v>161</v>
      </c>
    </row>
    <row r="13" spans="1:5" ht="13.5" customHeight="1" thickBot="1" x14ac:dyDescent="0.25">
      <c r="A13" s="188"/>
      <c r="B13" s="189" t="s">
        <v>184</v>
      </c>
      <c r="C13" s="190">
        <v>0</v>
      </c>
      <c r="D13" s="191" t="s">
        <v>178</v>
      </c>
    </row>
    <row r="14" spans="1:5" ht="14.25" customHeight="1" x14ac:dyDescent="0.2">
      <c r="A14" s="192"/>
      <c r="B14" s="193"/>
      <c r="C14" s="194"/>
      <c r="D14" s="195"/>
    </row>
    <row r="15" spans="1:5" x14ac:dyDescent="0.2">
      <c r="A15" s="180" t="s">
        <v>160</v>
      </c>
      <c r="B15" s="181" t="s">
        <v>37</v>
      </c>
      <c r="C15" s="182"/>
      <c r="D15" s="183"/>
    </row>
    <row r="16" spans="1:5" ht="15.75" thickBot="1" x14ac:dyDescent="0.25">
      <c r="A16" s="184">
        <v>0</v>
      </c>
      <c r="B16" s="185" t="s">
        <v>162</v>
      </c>
      <c r="C16" s="186">
        <v>0</v>
      </c>
      <c r="D16" s="187" t="s">
        <v>161</v>
      </c>
    </row>
    <row r="17" spans="1:4" ht="13.5" customHeight="1" thickBot="1" x14ac:dyDescent="0.25">
      <c r="A17" s="188"/>
      <c r="B17" s="189" t="s">
        <v>184</v>
      </c>
      <c r="C17" s="190">
        <v>0</v>
      </c>
      <c r="D17" s="191" t="s">
        <v>178</v>
      </c>
    </row>
    <row r="18" spans="1:4" ht="14.25" customHeight="1" x14ac:dyDescent="0.2">
      <c r="A18" s="192"/>
      <c r="B18" s="193"/>
      <c r="C18" s="194"/>
      <c r="D18" s="195"/>
    </row>
    <row r="19" spans="1:4" x14ac:dyDescent="0.2">
      <c r="A19" s="180" t="s">
        <v>163</v>
      </c>
      <c r="B19" s="181" t="s">
        <v>49</v>
      </c>
      <c r="C19" s="182"/>
      <c r="D19" s="183"/>
    </row>
    <row r="20" spans="1:4" ht="15.75" thickBot="1" x14ac:dyDescent="0.25">
      <c r="A20" s="184">
        <v>0</v>
      </c>
      <c r="B20" s="185" t="s">
        <v>162</v>
      </c>
      <c r="C20" s="186">
        <v>0</v>
      </c>
      <c r="D20" s="187" t="s">
        <v>161</v>
      </c>
    </row>
    <row r="21" spans="1:4" ht="13.5" customHeight="1" thickBot="1" x14ac:dyDescent="0.25">
      <c r="A21" s="188"/>
      <c r="B21" s="189" t="s">
        <v>184</v>
      </c>
      <c r="C21" s="190">
        <v>0</v>
      </c>
      <c r="D21" s="191" t="s">
        <v>178</v>
      </c>
    </row>
    <row r="22" spans="1:4" ht="14.25" customHeight="1" x14ac:dyDescent="0.2">
      <c r="A22" s="192"/>
      <c r="B22" s="193"/>
      <c r="C22" s="194"/>
      <c r="D22" s="195"/>
    </row>
    <row r="23" spans="1:4" x14ac:dyDescent="0.2">
      <c r="A23" s="180" t="s">
        <v>164</v>
      </c>
      <c r="B23" s="181" t="s">
        <v>58</v>
      </c>
      <c r="C23" s="182"/>
      <c r="D23" s="183"/>
    </row>
    <row r="24" spans="1:4" ht="15.75" thickBot="1" x14ac:dyDescent="0.25">
      <c r="A24" s="184">
        <v>1</v>
      </c>
      <c r="B24" s="185" t="s">
        <v>185</v>
      </c>
      <c r="C24" s="186">
        <v>500000</v>
      </c>
      <c r="D24" s="187" t="s">
        <v>157</v>
      </c>
    </row>
    <row r="25" spans="1:4" ht="13.5" customHeight="1" thickBot="1" x14ac:dyDescent="0.25">
      <c r="A25" s="188"/>
      <c r="B25" s="189" t="s">
        <v>184</v>
      </c>
      <c r="C25" s="190">
        <f>SUM(C24:C24)</f>
        <v>500000</v>
      </c>
      <c r="D25" s="191" t="s">
        <v>178</v>
      </c>
    </row>
    <row r="26" spans="1:4" ht="14.25" customHeight="1" x14ac:dyDescent="0.2">
      <c r="A26" s="192"/>
      <c r="B26" s="193"/>
      <c r="C26" s="194"/>
      <c r="D26" s="195"/>
    </row>
    <row r="27" spans="1:4" x14ac:dyDescent="0.2">
      <c r="A27" s="180" t="s">
        <v>165</v>
      </c>
      <c r="B27" s="181" t="s">
        <v>71</v>
      </c>
      <c r="C27" s="182"/>
      <c r="D27" s="183"/>
    </row>
    <row r="28" spans="1:4" ht="15.75" thickBot="1" x14ac:dyDescent="0.25">
      <c r="A28" s="184">
        <v>0</v>
      </c>
      <c r="B28" s="185" t="s">
        <v>162</v>
      </c>
      <c r="C28" s="186">
        <v>0</v>
      </c>
      <c r="D28" s="187" t="s">
        <v>161</v>
      </c>
    </row>
    <row r="29" spans="1:4" ht="13.5" customHeight="1" thickBot="1" x14ac:dyDescent="0.25">
      <c r="A29" s="188"/>
      <c r="B29" s="189" t="s">
        <v>184</v>
      </c>
      <c r="C29" s="190">
        <v>0</v>
      </c>
      <c r="D29" s="191" t="s">
        <v>178</v>
      </c>
    </row>
    <row r="30" spans="1:4" ht="14.25" customHeight="1" x14ac:dyDescent="0.2">
      <c r="A30" s="192"/>
      <c r="B30" s="193"/>
      <c r="C30" s="194"/>
      <c r="D30" s="195"/>
    </row>
    <row r="31" spans="1:4" x14ac:dyDescent="0.2">
      <c r="A31" s="180" t="s">
        <v>166</v>
      </c>
      <c r="B31" s="181" t="s">
        <v>82</v>
      </c>
      <c r="C31" s="182"/>
      <c r="D31" s="183"/>
    </row>
    <row r="32" spans="1:4" ht="15.75" thickBot="1" x14ac:dyDescent="0.25">
      <c r="A32" s="184">
        <v>0</v>
      </c>
      <c r="B32" s="185" t="s">
        <v>162</v>
      </c>
      <c r="C32" s="186">
        <v>0</v>
      </c>
      <c r="D32" s="187" t="s">
        <v>161</v>
      </c>
    </row>
    <row r="33" spans="1:4" ht="13.5" customHeight="1" thickBot="1" x14ac:dyDescent="0.25">
      <c r="A33" s="188"/>
      <c r="B33" s="189" t="s">
        <v>184</v>
      </c>
      <c r="C33" s="190">
        <v>0</v>
      </c>
      <c r="D33" s="191" t="s">
        <v>178</v>
      </c>
    </row>
    <row r="34" spans="1:4" ht="14.25" customHeight="1" x14ac:dyDescent="0.2">
      <c r="A34" s="192"/>
      <c r="B34" s="193"/>
      <c r="C34" s="194"/>
      <c r="D34" s="195"/>
    </row>
    <row r="35" spans="1:4" x14ac:dyDescent="0.2">
      <c r="A35" s="180" t="s">
        <v>167</v>
      </c>
      <c r="B35" s="181" t="s">
        <v>90</v>
      </c>
      <c r="C35" s="182"/>
      <c r="D35" s="183"/>
    </row>
    <row r="36" spans="1:4" ht="15.75" thickBot="1" x14ac:dyDescent="0.25">
      <c r="A36" s="184">
        <v>0</v>
      </c>
      <c r="B36" s="185" t="s">
        <v>162</v>
      </c>
      <c r="C36" s="186">
        <v>0</v>
      </c>
      <c r="D36" s="187" t="s">
        <v>161</v>
      </c>
    </row>
    <row r="37" spans="1:4" ht="13.5" customHeight="1" thickBot="1" x14ac:dyDescent="0.25">
      <c r="A37" s="188"/>
      <c r="B37" s="189" t="s">
        <v>184</v>
      </c>
      <c r="C37" s="190">
        <v>0</v>
      </c>
      <c r="D37" s="191" t="s">
        <v>178</v>
      </c>
    </row>
    <row r="38" spans="1:4" ht="14.25" customHeight="1" x14ac:dyDescent="0.2">
      <c r="A38" s="192"/>
      <c r="B38" s="193"/>
      <c r="C38" s="194"/>
      <c r="D38" s="195"/>
    </row>
    <row r="39" spans="1:4" x14ac:dyDescent="0.2">
      <c r="A39" s="180" t="s">
        <v>168</v>
      </c>
      <c r="B39" s="181" t="s">
        <v>101</v>
      </c>
      <c r="C39" s="182"/>
      <c r="D39" s="183"/>
    </row>
    <row r="40" spans="1:4" ht="15.75" thickBot="1" x14ac:dyDescent="0.25">
      <c r="A40" s="184">
        <v>0</v>
      </c>
      <c r="B40" s="185" t="s">
        <v>162</v>
      </c>
      <c r="C40" s="186">
        <v>0</v>
      </c>
      <c r="D40" s="187" t="s">
        <v>161</v>
      </c>
    </row>
    <row r="41" spans="1:4" ht="13.5" customHeight="1" thickBot="1" x14ac:dyDescent="0.25">
      <c r="A41" s="188"/>
      <c r="B41" s="189" t="s">
        <v>184</v>
      </c>
      <c r="C41" s="190">
        <v>0</v>
      </c>
      <c r="D41" s="191" t="s">
        <v>178</v>
      </c>
    </row>
    <row r="42" spans="1:4" ht="14.25" customHeight="1" x14ac:dyDescent="0.2">
      <c r="A42" s="192"/>
      <c r="B42" s="193"/>
      <c r="C42" s="194"/>
      <c r="D42" s="195"/>
    </row>
    <row r="43" spans="1:4" x14ac:dyDescent="0.2">
      <c r="A43" s="180" t="s">
        <v>169</v>
      </c>
      <c r="B43" s="181" t="s">
        <v>110</v>
      </c>
      <c r="C43" s="182"/>
      <c r="D43" s="183"/>
    </row>
    <row r="44" spans="1:4" ht="15.75" thickBot="1" x14ac:dyDescent="0.25">
      <c r="A44" s="184">
        <v>0</v>
      </c>
      <c r="B44" s="185" t="s">
        <v>162</v>
      </c>
      <c r="C44" s="186">
        <v>0</v>
      </c>
      <c r="D44" s="187" t="s">
        <v>161</v>
      </c>
    </row>
    <row r="45" spans="1:4" ht="13.5" customHeight="1" thickBot="1" x14ac:dyDescent="0.25">
      <c r="A45" s="188"/>
      <c r="B45" s="189" t="s">
        <v>184</v>
      </c>
      <c r="C45" s="190">
        <v>0</v>
      </c>
      <c r="D45" s="191" t="s">
        <v>178</v>
      </c>
    </row>
    <row r="46" spans="1:4" ht="14.25" customHeight="1" x14ac:dyDescent="0.2">
      <c r="A46" s="192"/>
      <c r="B46" s="193"/>
      <c r="C46" s="194"/>
      <c r="D46" s="195"/>
    </row>
    <row r="47" spans="1:4" ht="13.5" customHeight="1" thickBot="1" x14ac:dyDescent="0.25">
      <c r="B47" s="196" t="s">
        <v>186</v>
      </c>
      <c r="C47" s="197">
        <f>+C45+C41+C37+C33+C29+C25+C21+C17+C13</f>
        <v>500000</v>
      </c>
      <c r="D47" s="198" t="s">
        <v>178</v>
      </c>
    </row>
  </sheetData>
  <mergeCells count="4">
    <mergeCell ref="A2:D2"/>
    <mergeCell ref="A3:D3"/>
    <mergeCell ref="A4:D4"/>
    <mergeCell ref="A5:D5"/>
  </mergeCells>
  <pageMargins left="0.25" right="0.25" top="0.5" bottom="0.5" header="0.25" footer="0.25"/>
  <pageSetup scale="75" fitToHeight="0" orientation="portrait" horizontalDpi="1200" verticalDpi="1200" r:id="rId1"/>
  <headerFooter>
    <oddHeader>&amp;LOFFICE OF HEALTH CARE ACCESS&amp;CANNUAL REPORTING&amp;RSAINT MARY`S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7"/>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1" t="s">
        <v>0</v>
      </c>
      <c r="B2" s="471"/>
      <c r="C2" s="471"/>
      <c r="D2" s="471"/>
    </row>
    <row r="3" spans="1:4" x14ac:dyDescent="0.2">
      <c r="A3" s="471" t="s">
        <v>1</v>
      </c>
      <c r="B3" s="471"/>
      <c r="C3" s="471"/>
      <c r="D3" s="471"/>
    </row>
    <row r="4" spans="1:4" x14ac:dyDescent="0.2">
      <c r="A4" s="471" t="s">
        <v>117</v>
      </c>
      <c r="B4" s="471"/>
      <c r="C4" s="471"/>
      <c r="D4" s="471"/>
    </row>
    <row r="5" spans="1:4" x14ac:dyDescent="0.2">
      <c r="A5" s="471" t="s">
        <v>187</v>
      </c>
      <c r="B5" s="471"/>
      <c r="C5" s="471"/>
      <c r="D5" s="471"/>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182</v>
      </c>
      <c r="C8" s="204"/>
      <c r="D8" s="205"/>
    </row>
    <row r="9" spans="1:4" ht="14.25" customHeight="1" thickBot="1" x14ac:dyDescent="0.25">
      <c r="A9" s="206" t="s">
        <v>5</v>
      </c>
      <c r="B9" s="207" t="s">
        <v>188</v>
      </c>
      <c r="C9" s="208" t="s">
        <v>174</v>
      </c>
      <c r="D9" s="209" t="s">
        <v>189</v>
      </c>
    </row>
    <row r="10" spans="1:4" x14ac:dyDescent="0.2">
      <c r="A10" s="176"/>
      <c r="B10" s="179"/>
      <c r="C10" s="179"/>
      <c r="D10" s="178"/>
    </row>
    <row r="11" spans="1:4" x14ac:dyDescent="0.2">
      <c r="A11" s="210" t="s">
        <v>153</v>
      </c>
      <c r="B11" s="181" t="s">
        <v>10</v>
      </c>
      <c r="C11" s="179"/>
      <c r="D11" s="211"/>
    </row>
    <row r="12" spans="1:4" ht="13.5" thickBot="1" x14ac:dyDescent="0.25">
      <c r="A12" s="212">
        <v>0</v>
      </c>
      <c r="B12" s="213" t="s">
        <v>162</v>
      </c>
      <c r="C12" s="214">
        <v>0</v>
      </c>
      <c r="D12" s="215" t="s">
        <v>190</v>
      </c>
    </row>
    <row r="13" spans="1:4" ht="13.5" customHeight="1" thickBot="1" x14ac:dyDescent="0.25">
      <c r="A13" s="216"/>
      <c r="B13" s="217" t="s">
        <v>134</v>
      </c>
      <c r="C13" s="218">
        <v>0</v>
      </c>
      <c r="D13" s="219"/>
    </row>
    <row r="14" spans="1:4" ht="14.25" customHeight="1" x14ac:dyDescent="0.2">
      <c r="A14" s="220"/>
      <c r="B14" s="221"/>
      <c r="C14" s="222"/>
      <c r="D14" s="223"/>
    </row>
    <row r="15" spans="1:4" x14ac:dyDescent="0.2">
      <c r="A15" s="210" t="s">
        <v>160</v>
      </c>
      <c r="B15" s="181" t="s">
        <v>37</v>
      </c>
      <c r="C15" s="179"/>
      <c r="D15" s="211"/>
    </row>
    <row r="16" spans="1:4" ht="13.5" thickBot="1" x14ac:dyDescent="0.25">
      <c r="A16" s="212">
        <v>0</v>
      </c>
      <c r="B16" s="213" t="s">
        <v>162</v>
      </c>
      <c r="C16" s="214">
        <v>0</v>
      </c>
      <c r="D16" s="215" t="s">
        <v>190</v>
      </c>
    </row>
    <row r="17" spans="1:4" ht="13.5" customHeight="1" thickBot="1" x14ac:dyDescent="0.25">
      <c r="A17" s="216"/>
      <c r="B17" s="217" t="s">
        <v>134</v>
      </c>
      <c r="C17" s="218">
        <v>0</v>
      </c>
      <c r="D17" s="219"/>
    </row>
    <row r="18" spans="1:4" ht="14.25" customHeight="1" x14ac:dyDescent="0.2">
      <c r="A18" s="220"/>
      <c r="B18" s="221"/>
      <c r="C18" s="222"/>
      <c r="D18" s="223"/>
    </row>
    <row r="19" spans="1:4" x14ac:dyDescent="0.2">
      <c r="A19" s="210" t="s">
        <v>163</v>
      </c>
      <c r="B19" s="181" t="s">
        <v>49</v>
      </c>
      <c r="C19" s="179"/>
      <c r="D19" s="211"/>
    </row>
    <row r="20" spans="1:4" ht="13.5" thickBot="1" x14ac:dyDescent="0.25">
      <c r="A20" s="212">
        <v>0</v>
      </c>
      <c r="B20" s="213" t="s">
        <v>162</v>
      </c>
      <c r="C20" s="214">
        <v>0</v>
      </c>
      <c r="D20" s="215" t="s">
        <v>190</v>
      </c>
    </row>
    <row r="21" spans="1:4" ht="13.5" customHeight="1" thickBot="1" x14ac:dyDescent="0.25">
      <c r="A21" s="216"/>
      <c r="B21" s="217" t="s">
        <v>134</v>
      </c>
      <c r="C21" s="218">
        <v>0</v>
      </c>
      <c r="D21" s="219"/>
    </row>
    <row r="22" spans="1:4" ht="14.25" customHeight="1" x14ac:dyDescent="0.2">
      <c r="A22" s="220"/>
      <c r="B22" s="221"/>
      <c r="C22" s="222"/>
      <c r="D22" s="223"/>
    </row>
    <row r="23" spans="1:4" x14ac:dyDescent="0.2">
      <c r="A23" s="210" t="s">
        <v>164</v>
      </c>
      <c r="B23" s="181" t="s">
        <v>58</v>
      </c>
      <c r="C23" s="179"/>
      <c r="D23" s="211"/>
    </row>
    <row r="24" spans="1:4" ht="13.5" thickBot="1" x14ac:dyDescent="0.25">
      <c r="A24" s="212">
        <v>0</v>
      </c>
      <c r="B24" s="213" t="s">
        <v>162</v>
      </c>
      <c r="C24" s="214">
        <v>0</v>
      </c>
      <c r="D24" s="215" t="s">
        <v>190</v>
      </c>
    </row>
    <row r="25" spans="1:4" ht="13.5" customHeight="1" thickBot="1" x14ac:dyDescent="0.25">
      <c r="A25" s="216"/>
      <c r="B25" s="217" t="s">
        <v>134</v>
      </c>
      <c r="C25" s="218">
        <v>0</v>
      </c>
      <c r="D25" s="219"/>
    </row>
    <row r="26" spans="1:4" ht="14.25" customHeight="1" x14ac:dyDescent="0.2">
      <c r="A26" s="220"/>
      <c r="B26" s="221"/>
      <c r="C26" s="222"/>
      <c r="D26" s="223"/>
    </row>
    <row r="27" spans="1:4" x14ac:dyDescent="0.2">
      <c r="A27" s="210" t="s">
        <v>165</v>
      </c>
      <c r="B27" s="181" t="s">
        <v>71</v>
      </c>
      <c r="C27" s="179"/>
      <c r="D27" s="211"/>
    </row>
    <row r="28" spans="1:4" ht="13.5" thickBot="1" x14ac:dyDescent="0.25">
      <c r="A28" s="212">
        <v>0</v>
      </c>
      <c r="B28" s="213" t="s">
        <v>162</v>
      </c>
      <c r="C28" s="214">
        <v>0</v>
      </c>
      <c r="D28" s="215" t="s">
        <v>190</v>
      </c>
    </row>
    <row r="29" spans="1:4" ht="13.5" customHeight="1" thickBot="1" x14ac:dyDescent="0.25">
      <c r="A29" s="216"/>
      <c r="B29" s="217" t="s">
        <v>134</v>
      </c>
      <c r="C29" s="218">
        <v>0</v>
      </c>
      <c r="D29" s="219"/>
    </row>
    <row r="30" spans="1:4" ht="14.25" customHeight="1" x14ac:dyDescent="0.2">
      <c r="A30" s="220"/>
      <c r="B30" s="221"/>
      <c r="C30" s="222"/>
      <c r="D30" s="223"/>
    </row>
    <row r="31" spans="1:4" x14ac:dyDescent="0.2">
      <c r="A31" s="210" t="s">
        <v>166</v>
      </c>
      <c r="B31" s="181" t="s">
        <v>82</v>
      </c>
      <c r="C31" s="179"/>
      <c r="D31" s="211"/>
    </row>
    <row r="32" spans="1:4" ht="13.5" thickBot="1" x14ac:dyDescent="0.25">
      <c r="A32" s="212">
        <v>0</v>
      </c>
      <c r="B32" s="213" t="s">
        <v>162</v>
      </c>
      <c r="C32" s="214">
        <v>0</v>
      </c>
      <c r="D32" s="215" t="s">
        <v>190</v>
      </c>
    </row>
    <row r="33" spans="1:4" ht="13.5" customHeight="1" thickBot="1" x14ac:dyDescent="0.25">
      <c r="A33" s="216"/>
      <c r="B33" s="217" t="s">
        <v>134</v>
      </c>
      <c r="C33" s="218">
        <v>0</v>
      </c>
      <c r="D33" s="219"/>
    </row>
    <row r="34" spans="1:4" ht="14.25" customHeight="1" x14ac:dyDescent="0.2">
      <c r="A34" s="220"/>
      <c r="B34" s="221"/>
      <c r="C34" s="222"/>
      <c r="D34" s="223"/>
    </row>
    <row r="35" spans="1:4" x14ac:dyDescent="0.2">
      <c r="A35" s="210" t="s">
        <v>167</v>
      </c>
      <c r="B35" s="181" t="s">
        <v>90</v>
      </c>
      <c r="C35" s="179"/>
      <c r="D35" s="211"/>
    </row>
    <row r="36" spans="1:4" ht="13.5" thickBot="1" x14ac:dyDescent="0.25">
      <c r="A36" s="212">
        <v>0</v>
      </c>
      <c r="B36" s="213" t="s">
        <v>162</v>
      </c>
      <c r="C36" s="214">
        <v>0</v>
      </c>
      <c r="D36" s="215" t="s">
        <v>190</v>
      </c>
    </row>
    <row r="37" spans="1:4" ht="13.5" customHeight="1" thickBot="1" x14ac:dyDescent="0.25">
      <c r="A37" s="216"/>
      <c r="B37" s="217" t="s">
        <v>134</v>
      </c>
      <c r="C37" s="218">
        <v>0</v>
      </c>
      <c r="D37" s="219"/>
    </row>
    <row r="38" spans="1:4" ht="14.25" customHeight="1" x14ac:dyDescent="0.2">
      <c r="A38" s="220"/>
      <c r="B38" s="221"/>
      <c r="C38" s="222"/>
      <c r="D38" s="223"/>
    </row>
    <row r="39" spans="1:4" x14ac:dyDescent="0.2">
      <c r="A39" s="210" t="s">
        <v>168</v>
      </c>
      <c r="B39" s="181" t="s">
        <v>101</v>
      </c>
      <c r="C39" s="179"/>
      <c r="D39" s="211"/>
    </row>
    <row r="40" spans="1:4" ht="13.5" thickBot="1" x14ac:dyDescent="0.25">
      <c r="A40" s="212">
        <v>0</v>
      </c>
      <c r="B40" s="213" t="s">
        <v>162</v>
      </c>
      <c r="C40" s="214">
        <v>0</v>
      </c>
      <c r="D40" s="215" t="s">
        <v>190</v>
      </c>
    </row>
    <row r="41" spans="1:4" ht="13.5" customHeight="1" thickBot="1" x14ac:dyDescent="0.25">
      <c r="A41" s="216"/>
      <c r="B41" s="217" t="s">
        <v>134</v>
      </c>
      <c r="C41" s="218">
        <v>0</v>
      </c>
      <c r="D41" s="219"/>
    </row>
    <row r="42" spans="1:4" ht="14.25" customHeight="1" x14ac:dyDescent="0.2">
      <c r="A42" s="220"/>
      <c r="B42" s="221"/>
      <c r="C42" s="222"/>
      <c r="D42" s="223"/>
    </row>
    <row r="43" spans="1:4" x14ac:dyDescent="0.2">
      <c r="A43" s="210" t="s">
        <v>169</v>
      </c>
      <c r="B43" s="181" t="s">
        <v>110</v>
      </c>
      <c r="C43" s="179"/>
      <c r="D43" s="211"/>
    </row>
    <row r="44" spans="1:4" ht="13.5" thickBot="1" x14ac:dyDescent="0.25">
      <c r="A44" s="212">
        <v>0</v>
      </c>
      <c r="B44" s="213" t="s">
        <v>162</v>
      </c>
      <c r="C44" s="214">
        <v>0</v>
      </c>
      <c r="D44" s="215" t="s">
        <v>190</v>
      </c>
    </row>
    <row r="45" spans="1:4" ht="13.5" customHeight="1" thickBot="1" x14ac:dyDescent="0.25">
      <c r="A45" s="216"/>
      <c r="B45" s="217" t="s">
        <v>134</v>
      </c>
      <c r="C45" s="218">
        <v>0</v>
      </c>
      <c r="D45" s="219"/>
    </row>
    <row r="46" spans="1:4" ht="14.25" customHeight="1" x14ac:dyDescent="0.2">
      <c r="A46" s="220"/>
      <c r="B46" s="221"/>
      <c r="C46" s="222"/>
      <c r="D46" s="223"/>
    </row>
    <row r="47" spans="1:4" ht="13.5" customHeight="1" thickBot="1" x14ac:dyDescent="0.25">
      <c r="A47" s="224"/>
      <c r="B47" s="225" t="s">
        <v>170</v>
      </c>
      <c r="C47" s="226">
        <f>+C45+C41+C37+C33+C29+C25+C21+C17+C13</f>
        <v>0</v>
      </c>
      <c r="D47" s="227"/>
    </row>
  </sheetData>
  <mergeCells count="4">
    <mergeCell ref="A2:D2"/>
    <mergeCell ref="A3:D3"/>
    <mergeCell ref="A4:D4"/>
    <mergeCell ref="A5:D5"/>
  </mergeCells>
  <printOptions horizontalCentered="1"/>
  <pageMargins left="0.5" right="0.5" top="0.5" bottom="0.5" header="0.25" footer="0.25"/>
  <pageSetup scale="80" fitToHeight="0" orientation="landscape" horizontalDpi="1200" verticalDpi="1200" r:id="rId1"/>
  <headerFooter>
    <oddHeader>&amp;LOFFICE OF HEALTH CARE ACCESS&amp;CANNUAL REPORTING&amp;RSAINT MARY`S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3"/>
      <c r="C1" s="473"/>
      <c r="D1" s="473"/>
    </row>
    <row r="2" spans="1:6" s="229" customFormat="1" x14ac:dyDescent="0.2">
      <c r="A2" s="474" t="s">
        <v>0</v>
      </c>
      <c r="B2" s="474"/>
      <c r="C2" s="474"/>
      <c r="D2" s="474"/>
      <c r="E2" s="474"/>
      <c r="F2" s="474"/>
    </row>
    <row r="3" spans="1:6" s="229" customFormat="1" x14ac:dyDescent="0.2">
      <c r="A3" s="474" t="s">
        <v>1</v>
      </c>
      <c r="B3" s="474"/>
      <c r="C3" s="474"/>
      <c r="D3" s="474"/>
      <c r="E3" s="474"/>
      <c r="F3" s="474"/>
    </row>
    <row r="4" spans="1:6" s="229" customFormat="1" x14ac:dyDescent="0.2">
      <c r="A4" s="474" t="s">
        <v>117</v>
      </c>
      <c r="B4" s="474"/>
      <c r="C4" s="474"/>
      <c r="D4" s="474"/>
      <c r="E4" s="474"/>
      <c r="F4" s="474"/>
    </row>
    <row r="5" spans="1:6" s="229" customFormat="1" x14ac:dyDescent="0.2">
      <c r="A5" s="474" t="s">
        <v>191</v>
      </c>
      <c r="B5" s="474"/>
      <c r="C5" s="474"/>
      <c r="D5" s="474"/>
      <c r="E5" s="474"/>
      <c r="F5" s="474"/>
    </row>
    <row r="6" spans="1:6" s="229" customFormat="1" x14ac:dyDescent="0.2">
      <c r="A6" s="474" t="s">
        <v>192</v>
      </c>
      <c r="B6" s="474"/>
      <c r="C6" s="474"/>
      <c r="D6" s="474"/>
      <c r="E6" s="474"/>
      <c r="F6" s="474"/>
    </row>
    <row r="7" spans="1:6" s="229" customFormat="1" ht="13.5" customHeight="1" thickBot="1" x14ac:dyDescent="0.25">
      <c r="B7" s="472"/>
      <c r="C7" s="472"/>
      <c r="D7" s="472"/>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193</v>
      </c>
      <c r="D9" s="238" t="s">
        <v>194</v>
      </c>
      <c r="E9" s="239" t="s">
        <v>195</v>
      </c>
      <c r="F9" s="240" t="s">
        <v>196</v>
      </c>
    </row>
    <row r="10" spans="1:6" x14ac:dyDescent="0.2">
      <c r="A10" s="242"/>
      <c r="B10" s="243"/>
      <c r="C10" s="244"/>
      <c r="D10" s="245"/>
      <c r="E10" s="179"/>
      <c r="F10" s="178"/>
    </row>
    <row r="11" spans="1:6" ht="17.25" customHeight="1" thickBot="1" x14ac:dyDescent="0.25">
      <c r="A11" s="172" t="s">
        <v>128</v>
      </c>
      <c r="B11" s="246" t="s">
        <v>197</v>
      </c>
      <c r="C11" s="247"/>
      <c r="D11" s="247"/>
      <c r="E11" s="247"/>
      <c r="F11" s="248"/>
    </row>
    <row r="12" spans="1:6" ht="15.75" customHeight="1" x14ac:dyDescent="0.2">
      <c r="A12" s="249"/>
      <c r="B12" s="250" t="s">
        <v>198</v>
      </c>
      <c r="C12" s="251">
        <v>0</v>
      </c>
      <c r="D12" s="251">
        <v>0</v>
      </c>
      <c r="E12" s="251">
        <f t="shared" ref="E12:E18" si="0">D12-C12</f>
        <v>0</v>
      </c>
      <c r="F12" s="252">
        <f t="shared" ref="F12:F18" si="1">IF(C12=0,0,E12/C12)</f>
        <v>0</v>
      </c>
    </row>
    <row r="13" spans="1:6" x14ac:dyDescent="0.2">
      <c r="A13" s="253">
        <v>1</v>
      </c>
      <c r="B13" s="254" t="s">
        <v>199</v>
      </c>
      <c r="C13" s="255">
        <v>0</v>
      </c>
      <c r="D13" s="255">
        <v>0</v>
      </c>
      <c r="E13" s="255">
        <f t="shared" si="0"/>
        <v>0</v>
      </c>
      <c r="F13" s="256">
        <f t="shared" si="1"/>
        <v>0</v>
      </c>
    </row>
    <row r="14" spans="1:6" x14ac:dyDescent="0.2">
      <c r="A14" s="253">
        <v>2</v>
      </c>
      <c r="B14" s="254" t="s">
        <v>200</v>
      </c>
      <c r="C14" s="255">
        <v>0</v>
      </c>
      <c r="D14" s="255">
        <v>0</v>
      </c>
      <c r="E14" s="255">
        <f t="shared" si="0"/>
        <v>0</v>
      </c>
      <c r="F14" s="256">
        <f t="shared" si="1"/>
        <v>0</v>
      </c>
    </row>
    <row r="15" spans="1:6" x14ac:dyDescent="0.2">
      <c r="A15" s="253">
        <v>3</v>
      </c>
      <c r="B15" s="254" t="s">
        <v>201</v>
      </c>
      <c r="C15" s="255">
        <v>0</v>
      </c>
      <c r="D15" s="255">
        <v>0</v>
      </c>
      <c r="E15" s="255">
        <f t="shared" si="0"/>
        <v>0</v>
      </c>
      <c r="F15" s="256">
        <f t="shared" si="1"/>
        <v>0</v>
      </c>
    </row>
    <row r="16" spans="1:6" x14ac:dyDescent="0.2">
      <c r="A16" s="253">
        <v>4</v>
      </c>
      <c r="B16" s="254" t="s">
        <v>202</v>
      </c>
      <c r="C16" s="255">
        <v>0</v>
      </c>
      <c r="D16" s="255">
        <v>0</v>
      </c>
      <c r="E16" s="255">
        <f t="shared" si="0"/>
        <v>0</v>
      </c>
      <c r="F16" s="256">
        <f t="shared" si="1"/>
        <v>0</v>
      </c>
    </row>
    <row r="17" spans="1:6" x14ac:dyDescent="0.2">
      <c r="A17" s="257"/>
      <c r="B17" s="258" t="s">
        <v>203</v>
      </c>
      <c r="C17" s="259">
        <f>C12+(C13+C14-C15+C16)</f>
        <v>0</v>
      </c>
      <c r="D17" s="259">
        <f>D12+(D13+D14-D15+D16)</f>
        <v>0</v>
      </c>
      <c r="E17" s="259">
        <f t="shared" si="0"/>
        <v>0</v>
      </c>
      <c r="F17" s="260">
        <f t="shared" si="1"/>
        <v>0</v>
      </c>
    </row>
    <row r="18" spans="1:6" x14ac:dyDescent="0.2">
      <c r="A18" s="261">
        <v>5</v>
      </c>
      <c r="B18" s="262" t="s">
        <v>204</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135</v>
      </c>
      <c r="B20" s="246" t="s">
        <v>205</v>
      </c>
      <c r="C20" s="247"/>
      <c r="D20" s="247"/>
      <c r="E20" s="247"/>
      <c r="F20" s="248"/>
    </row>
    <row r="21" spans="1:6" ht="15.75" customHeight="1" x14ac:dyDescent="0.2">
      <c r="A21" s="249"/>
      <c r="B21" s="250" t="s">
        <v>198</v>
      </c>
      <c r="C21" s="251">
        <v>0</v>
      </c>
      <c r="D21" s="251">
        <v>0</v>
      </c>
      <c r="E21" s="251">
        <f t="shared" ref="E21:E27" si="2">D21-C21</f>
        <v>0</v>
      </c>
      <c r="F21" s="252">
        <f t="shared" ref="F21:F27" si="3">IF(C21=0,0,E21/C21)</f>
        <v>0</v>
      </c>
    </row>
    <row r="22" spans="1:6" x14ac:dyDescent="0.2">
      <c r="A22" s="253">
        <v>1</v>
      </c>
      <c r="B22" s="254" t="s">
        <v>199</v>
      </c>
      <c r="C22" s="255">
        <v>0</v>
      </c>
      <c r="D22" s="255">
        <v>0</v>
      </c>
      <c r="E22" s="255">
        <f t="shared" si="2"/>
        <v>0</v>
      </c>
      <c r="F22" s="256">
        <f t="shared" si="3"/>
        <v>0</v>
      </c>
    </row>
    <row r="23" spans="1:6" x14ac:dyDescent="0.2">
      <c r="A23" s="253">
        <v>2</v>
      </c>
      <c r="B23" s="254" t="s">
        <v>200</v>
      </c>
      <c r="C23" s="255">
        <v>0</v>
      </c>
      <c r="D23" s="255">
        <v>0</v>
      </c>
      <c r="E23" s="255">
        <f t="shared" si="2"/>
        <v>0</v>
      </c>
      <c r="F23" s="256">
        <f t="shared" si="3"/>
        <v>0</v>
      </c>
    </row>
    <row r="24" spans="1:6" x14ac:dyDescent="0.2">
      <c r="A24" s="253">
        <v>3</v>
      </c>
      <c r="B24" s="254" t="s">
        <v>201</v>
      </c>
      <c r="C24" s="255">
        <v>0</v>
      </c>
      <c r="D24" s="255">
        <v>0</v>
      </c>
      <c r="E24" s="255">
        <f t="shared" si="2"/>
        <v>0</v>
      </c>
      <c r="F24" s="256">
        <f t="shared" si="3"/>
        <v>0</v>
      </c>
    </row>
    <row r="25" spans="1:6" x14ac:dyDescent="0.2">
      <c r="A25" s="253">
        <v>4</v>
      </c>
      <c r="B25" s="254" t="s">
        <v>202</v>
      </c>
      <c r="C25" s="255">
        <v>0</v>
      </c>
      <c r="D25" s="255">
        <v>0</v>
      </c>
      <c r="E25" s="255">
        <f t="shared" si="2"/>
        <v>0</v>
      </c>
      <c r="F25" s="256">
        <f t="shared" si="3"/>
        <v>0</v>
      </c>
    </row>
    <row r="26" spans="1:6" x14ac:dyDescent="0.2">
      <c r="A26" s="257"/>
      <c r="B26" s="258" t="s">
        <v>203</v>
      </c>
      <c r="C26" s="259">
        <f>C21+(C22+C23-C24+C25)</f>
        <v>0</v>
      </c>
      <c r="D26" s="259">
        <f>D21+(D22+D23-D24+D25)</f>
        <v>0</v>
      </c>
      <c r="E26" s="259">
        <f t="shared" si="2"/>
        <v>0</v>
      </c>
      <c r="F26" s="260">
        <f t="shared" si="3"/>
        <v>0</v>
      </c>
    </row>
    <row r="27" spans="1:6" x14ac:dyDescent="0.2">
      <c r="A27" s="261">
        <v>5</v>
      </c>
      <c r="B27" s="262" t="s">
        <v>204</v>
      </c>
      <c r="C27" s="263">
        <v>0</v>
      </c>
      <c r="D27" s="263">
        <v>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136</v>
      </c>
      <c r="B29" s="246" t="s">
        <v>206</v>
      </c>
      <c r="C29" s="247"/>
      <c r="D29" s="247"/>
      <c r="E29" s="247"/>
      <c r="F29" s="248"/>
    </row>
    <row r="30" spans="1:6" ht="15.75" customHeight="1" x14ac:dyDescent="0.2">
      <c r="A30" s="249"/>
      <c r="B30" s="250" t="s">
        <v>198</v>
      </c>
      <c r="C30" s="251">
        <v>0</v>
      </c>
      <c r="D30" s="251">
        <v>0</v>
      </c>
      <c r="E30" s="251">
        <f t="shared" ref="E30:E36" si="4">D30-C30</f>
        <v>0</v>
      </c>
      <c r="F30" s="252">
        <f t="shared" ref="F30:F36" si="5">IF(C30=0,0,E30/C30)</f>
        <v>0</v>
      </c>
    </row>
    <row r="31" spans="1:6" x14ac:dyDescent="0.2">
      <c r="A31" s="253">
        <v>1</v>
      </c>
      <c r="B31" s="254" t="s">
        <v>199</v>
      </c>
      <c r="C31" s="255">
        <v>0</v>
      </c>
      <c r="D31" s="255">
        <v>0</v>
      </c>
      <c r="E31" s="255">
        <f t="shared" si="4"/>
        <v>0</v>
      </c>
      <c r="F31" s="256">
        <f t="shared" si="5"/>
        <v>0</v>
      </c>
    </row>
    <row r="32" spans="1:6" x14ac:dyDescent="0.2">
      <c r="A32" s="253">
        <v>2</v>
      </c>
      <c r="B32" s="254" t="s">
        <v>200</v>
      </c>
      <c r="C32" s="255">
        <v>0</v>
      </c>
      <c r="D32" s="255">
        <v>0</v>
      </c>
      <c r="E32" s="255">
        <f t="shared" si="4"/>
        <v>0</v>
      </c>
      <c r="F32" s="256">
        <f t="shared" si="5"/>
        <v>0</v>
      </c>
    </row>
    <row r="33" spans="1:6" x14ac:dyDescent="0.2">
      <c r="A33" s="253">
        <v>3</v>
      </c>
      <c r="B33" s="254" t="s">
        <v>201</v>
      </c>
      <c r="C33" s="255">
        <v>0</v>
      </c>
      <c r="D33" s="255">
        <v>0</v>
      </c>
      <c r="E33" s="255">
        <f t="shared" si="4"/>
        <v>0</v>
      </c>
      <c r="F33" s="256">
        <f t="shared" si="5"/>
        <v>0</v>
      </c>
    </row>
    <row r="34" spans="1:6" x14ac:dyDescent="0.2">
      <c r="A34" s="253">
        <v>4</v>
      </c>
      <c r="B34" s="254" t="s">
        <v>202</v>
      </c>
      <c r="C34" s="255">
        <v>0</v>
      </c>
      <c r="D34" s="255">
        <v>0</v>
      </c>
      <c r="E34" s="255">
        <f t="shared" si="4"/>
        <v>0</v>
      </c>
      <c r="F34" s="256">
        <f t="shared" si="5"/>
        <v>0</v>
      </c>
    </row>
    <row r="35" spans="1:6" x14ac:dyDescent="0.2">
      <c r="A35" s="257"/>
      <c r="B35" s="258" t="s">
        <v>203</v>
      </c>
      <c r="C35" s="259">
        <f>C30+(C31+C32-C33+C34)</f>
        <v>0</v>
      </c>
      <c r="D35" s="259">
        <f>D30+(D31+D32-D33+D34)</f>
        <v>0</v>
      </c>
      <c r="E35" s="259">
        <f t="shared" si="4"/>
        <v>0</v>
      </c>
      <c r="F35" s="260">
        <f t="shared" si="5"/>
        <v>0</v>
      </c>
    </row>
    <row r="36" spans="1:6" x14ac:dyDescent="0.2">
      <c r="A36" s="261">
        <v>5</v>
      </c>
      <c r="B36" s="262" t="s">
        <v>204</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scale="95" fitToHeight="0" orientation="landscape" horizontalDpi="1200" verticalDpi="1200" r:id="rId1"/>
  <headerFooter>
    <oddHeader>&amp;L&amp;10OFFICE OF HEALTH CARE ACCESS&amp;C&amp;10ANNUAL REPORTING&amp;R&amp;10SAINT MARY`S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0" t="s">
        <v>0</v>
      </c>
      <c r="B1" s="481"/>
      <c r="C1" s="482"/>
    </row>
    <row r="2" spans="1:4" ht="12.75" customHeight="1" x14ac:dyDescent="0.25">
      <c r="A2" s="480" t="s">
        <v>1</v>
      </c>
      <c r="B2" s="481"/>
      <c r="C2" s="482"/>
    </row>
    <row r="3" spans="1:4" ht="12.75" customHeight="1" x14ac:dyDescent="0.25">
      <c r="A3" s="480" t="s">
        <v>2</v>
      </c>
      <c r="B3" s="481"/>
      <c r="C3" s="482"/>
    </row>
    <row r="4" spans="1:4" ht="12.75" customHeight="1" x14ac:dyDescent="0.25">
      <c r="A4" s="480" t="s">
        <v>207</v>
      </c>
      <c r="B4" s="481"/>
      <c r="C4" s="482"/>
    </row>
    <row r="5" spans="1:4" ht="12.75" customHeight="1" thickBot="1" x14ac:dyDescent="0.3">
      <c r="A5" s="483"/>
      <c r="B5" s="484"/>
      <c r="C5" s="485"/>
    </row>
    <row r="6" spans="1:4" ht="15.75" customHeight="1" thickBot="1" x14ac:dyDescent="0.3">
      <c r="A6" s="486" t="s">
        <v>208</v>
      </c>
      <c r="B6" s="487"/>
      <c r="C6" s="488"/>
    </row>
    <row r="7" spans="1:4" ht="15.75" customHeight="1" thickBot="1" x14ac:dyDescent="0.3">
      <c r="A7" s="271">
        <v>-1</v>
      </c>
      <c r="B7" s="272">
        <v>-2</v>
      </c>
      <c r="C7" s="272">
        <v>-3</v>
      </c>
    </row>
    <row r="8" spans="1:4" ht="16.5" thickBot="1" x14ac:dyDescent="0.3">
      <c r="A8" s="273" t="s">
        <v>209</v>
      </c>
      <c r="B8" s="274" t="s">
        <v>210</v>
      </c>
      <c r="C8" s="275" t="s">
        <v>211</v>
      </c>
    </row>
    <row r="9" spans="1:4" s="277" customFormat="1" ht="12.75" customHeight="1" thickBot="1" x14ac:dyDescent="0.3">
      <c r="A9" s="475" t="s">
        <v>212</v>
      </c>
      <c r="B9" s="476"/>
      <c r="C9" s="276">
        <v>0</v>
      </c>
    </row>
    <row r="10" spans="1:4" s="277" customFormat="1" ht="15.75" customHeight="1" thickBot="1" x14ac:dyDescent="0.3">
      <c r="A10" s="477"/>
      <c r="B10" s="478"/>
      <c r="C10" s="479"/>
      <c r="D10" s="278"/>
    </row>
    <row r="11" spans="1:4" ht="15.75" customHeight="1" thickBot="1" x14ac:dyDescent="0.3">
      <c r="A11" s="279"/>
      <c r="B11" s="280" t="s">
        <v>213</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scale="76" fitToHeight="0" orientation="portrait" errors="blank" horizontalDpi="1200" verticalDpi="1200" r:id="rId1"/>
  <headerFooter>
    <oddHeader>&amp;LOFFICE OF HEALTH CARE ACCESS&amp;CANNUAL REPORTING&amp;RSAINT MARY`S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489"/>
      <c r="B1" s="490"/>
      <c r="C1" s="490"/>
      <c r="D1" s="490"/>
      <c r="E1" s="490"/>
      <c r="F1" s="491"/>
    </row>
    <row r="2" spans="1:6" s="283" customFormat="1" ht="15.75" customHeight="1" x14ac:dyDescent="0.25">
      <c r="A2" s="480" t="s">
        <v>0</v>
      </c>
      <c r="B2" s="481"/>
      <c r="C2" s="481"/>
      <c r="D2" s="481"/>
      <c r="E2" s="481"/>
      <c r="F2" s="482"/>
    </row>
    <row r="3" spans="1:6" s="283" customFormat="1" ht="12.75" customHeight="1" x14ac:dyDescent="0.25">
      <c r="A3" s="480" t="s">
        <v>1</v>
      </c>
      <c r="B3" s="481"/>
      <c r="C3" s="481"/>
      <c r="D3" s="481"/>
      <c r="E3" s="481"/>
      <c r="F3" s="482"/>
    </row>
    <row r="4" spans="1:6" s="283" customFormat="1" x14ac:dyDescent="0.25">
      <c r="A4" s="480" t="s">
        <v>117</v>
      </c>
      <c r="B4" s="481"/>
      <c r="C4" s="481"/>
      <c r="D4" s="481"/>
      <c r="E4" s="481"/>
      <c r="F4" s="482"/>
    </row>
    <row r="5" spans="1:6" x14ac:dyDescent="0.25">
      <c r="A5" s="480" t="s">
        <v>214</v>
      </c>
      <c r="B5" s="481"/>
      <c r="C5" s="481"/>
      <c r="D5" s="481"/>
      <c r="E5" s="481"/>
      <c r="F5" s="482"/>
    </row>
    <row r="6" spans="1:6" ht="16.5" customHeight="1" thickBot="1" x14ac:dyDescent="0.3">
      <c r="A6" s="492"/>
      <c r="B6" s="493"/>
      <c r="C6" s="493"/>
      <c r="D6" s="493"/>
      <c r="E6" s="493"/>
      <c r="F6" s="494"/>
    </row>
    <row r="7" spans="1:6" ht="16.5" customHeight="1" thickBot="1" x14ac:dyDescent="0.3">
      <c r="A7" s="499" t="s">
        <v>215</v>
      </c>
      <c r="B7" s="500"/>
      <c r="C7" s="500"/>
      <c r="D7" s="500"/>
      <c r="E7" s="500"/>
      <c r="F7" s="500"/>
    </row>
    <row r="8" spans="1:6" ht="14.25" customHeight="1" x14ac:dyDescent="0.25">
      <c r="A8" s="284">
        <v>-1</v>
      </c>
      <c r="B8" s="285">
        <v>-2</v>
      </c>
      <c r="C8" s="285">
        <v>-3</v>
      </c>
      <c r="D8" s="285">
        <v>-4</v>
      </c>
      <c r="E8" s="285">
        <v>-5</v>
      </c>
      <c r="F8" s="286">
        <v>-6</v>
      </c>
    </row>
    <row r="9" spans="1:6" ht="30.75" customHeight="1" thickBot="1" x14ac:dyDescent="0.3">
      <c r="A9" s="287" t="s">
        <v>216</v>
      </c>
      <c r="B9" s="288" t="s">
        <v>217</v>
      </c>
      <c r="C9" s="289" t="s">
        <v>218</v>
      </c>
      <c r="D9" s="289" t="s">
        <v>219</v>
      </c>
      <c r="E9" s="289" t="s">
        <v>220</v>
      </c>
      <c r="F9" s="290" t="s">
        <v>221</v>
      </c>
    </row>
    <row r="10" spans="1:6" x14ac:dyDescent="0.25">
      <c r="A10" s="291"/>
      <c r="B10" s="292"/>
      <c r="C10" s="293"/>
      <c r="D10" s="293"/>
      <c r="E10" s="293"/>
      <c r="F10" s="294"/>
    </row>
    <row r="11" spans="1:6" x14ac:dyDescent="0.25">
      <c r="A11" s="295" t="s">
        <v>121</v>
      </c>
      <c r="B11" s="501" t="s">
        <v>222</v>
      </c>
      <c r="C11" s="502"/>
      <c r="D11" s="502"/>
      <c r="E11" s="502"/>
      <c r="F11" s="502"/>
    </row>
    <row r="12" spans="1:6" x14ac:dyDescent="0.25">
      <c r="A12" s="495"/>
      <c r="B12" s="496"/>
      <c r="C12" s="496"/>
      <c r="D12" s="496"/>
      <c r="E12" s="496"/>
      <c r="F12" s="496"/>
    </row>
    <row r="13" spans="1:6" x14ac:dyDescent="0.25">
      <c r="A13" s="295" t="s">
        <v>122</v>
      </c>
      <c r="B13" s="503" t="s">
        <v>223</v>
      </c>
      <c r="C13" s="504"/>
      <c r="D13" s="504"/>
      <c r="E13" s="504"/>
      <c r="F13" s="504"/>
    </row>
    <row r="14" spans="1:6" x14ac:dyDescent="0.25">
      <c r="A14" s="495"/>
      <c r="B14" s="496"/>
      <c r="C14" s="496"/>
      <c r="D14" s="496"/>
      <c r="E14" s="496"/>
      <c r="F14" s="496"/>
    </row>
    <row r="15" spans="1:6" x14ac:dyDescent="0.25">
      <c r="A15" s="295" t="s">
        <v>148</v>
      </c>
      <c r="B15" s="503" t="s">
        <v>224</v>
      </c>
      <c r="C15" s="504"/>
      <c r="D15" s="504"/>
      <c r="E15" s="504"/>
      <c r="F15" s="504"/>
    </row>
    <row r="16" spans="1:6" x14ac:dyDescent="0.25">
      <c r="A16" s="495"/>
      <c r="B16" s="496"/>
      <c r="C16" s="496"/>
      <c r="D16" s="496"/>
      <c r="E16" s="496"/>
      <c r="F16" s="496"/>
    </row>
    <row r="17" spans="1:6" x14ac:dyDescent="0.25">
      <c r="A17" s="295" t="s">
        <v>225</v>
      </c>
      <c r="B17" s="497" t="s">
        <v>226</v>
      </c>
      <c r="C17" s="497"/>
      <c r="D17" s="497"/>
      <c r="E17" s="497"/>
      <c r="F17" s="497"/>
    </row>
    <row r="18" spans="1:6" ht="16.5" customHeight="1" thickBot="1" x14ac:dyDescent="0.3">
      <c r="A18" s="296"/>
      <c r="B18" s="498"/>
      <c r="C18" s="498"/>
      <c r="D18" s="498"/>
      <c r="E18" s="498"/>
      <c r="F18" s="297"/>
    </row>
    <row r="19" spans="1:6" ht="16.5" customHeight="1" thickBot="1" x14ac:dyDescent="0.3">
      <c r="A19" s="298"/>
      <c r="B19" s="298" t="s">
        <v>227</v>
      </c>
      <c r="C19" s="299">
        <v>0</v>
      </c>
      <c r="D19" s="299">
        <v>0</v>
      </c>
      <c r="E19" s="299">
        <v>0</v>
      </c>
      <c r="F19" s="281">
        <v>0</v>
      </c>
    </row>
  </sheetData>
  <sheetProtection insertRows="0" deleteRows="0"/>
  <mergeCells count="15">
    <mergeCell ref="A16:F16"/>
    <mergeCell ref="B17:F17"/>
    <mergeCell ref="B18:E18"/>
    <mergeCell ref="A7:F7"/>
    <mergeCell ref="B11:F11"/>
    <mergeCell ref="A12:F12"/>
    <mergeCell ref="B13:F13"/>
    <mergeCell ref="A14:F14"/>
    <mergeCell ref="B15:F15"/>
    <mergeCell ref="A1:F1"/>
    <mergeCell ref="A2:F2"/>
    <mergeCell ref="A3:F3"/>
    <mergeCell ref="A4:F4"/>
    <mergeCell ref="A5:F5"/>
    <mergeCell ref="A6:F6"/>
  </mergeCells>
  <printOptions gridLines="1"/>
  <pageMargins left="0.5" right="0.5" top="0.5" bottom="0.5" header="0.25" footer="0.25"/>
  <pageSetup scale="76" fitToHeight="0" orientation="portrait" horizontalDpi="1200" verticalDpi="1200" r:id="rId1"/>
  <headerFooter>
    <oddHeader>&amp;LOFFICE OF HEALTH CARE ACCESS&amp;CANNUAL REPORTING&amp;RSAINT MARY`S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2016-07-21T18:41:58Z</cp:lastPrinted>
  <dcterms:created xsi:type="dcterms:W3CDTF">2016-07-21T18:34:46Z</dcterms:created>
  <dcterms:modified xsi:type="dcterms:W3CDTF">2016-07-27T14:59:44Z</dcterms:modified>
</cp:coreProperties>
</file>