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5AR12M\Excel downloads\"/>
    </mc:Choice>
  </mc:AlternateContent>
  <bookViews>
    <workbookView xWindow="0" yWindow="0" windowWidth="28800" windowHeight="14235"/>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Report17A!$A$13:$C$80</definedName>
    <definedName name="_xlnm.Print_Area" localSheetId="8">Report17B!$A$10:$F$29</definedName>
    <definedName name="_xlnm.Print_Area" localSheetId="9">Report18!$A$9:$C$23</definedName>
    <definedName name="_xlnm.Print_Area" localSheetId="10">Report19!$A$11:$F$31</definedName>
    <definedName name="_xlnm.Print_Area" localSheetId="11">Report19B!$A$11:$F$31</definedName>
    <definedName name="_xlnm.Print_Area" localSheetId="0">Report20!$A$11:$C$266</definedName>
    <definedName name="_xlnm.Print_Area" localSheetId="12">Report21!$A$11:$E$76</definedName>
    <definedName name="_xlnm.Print_Area" localSheetId="13">Report22!$A$11:$C$20</definedName>
    <definedName name="_xlnm.Print_Area" localSheetId="14">Report23!$A$9:$F$59</definedName>
    <definedName name="_xlnm.Print_Area" localSheetId="1">Report5!$A$10:$D$144</definedName>
    <definedName name="_xlnm.Print_Area" localSheetId="2">Report6!$A$10:$E$120</definedName>
    <definedName name="_xlnm.Print_Area" localSheetId="3">Report6A!$A$10:$F$74</definedName>
    <definedName name="_xlnm.Print_Area" localSheetId="4">Report7!$A$10:$D$71</definedName>
    <definedName name="_xlnm.Print_Area" localSheetId="5">Report8!$A$10:$D$71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fullCalcOnLoad="1"/>
</workbook>
</file>

<file path=xl/calcChain.xml><?xml version="1.0" encoding="utf-8"?>
<calcChain xmlns="http://schemas.openxmlformats.org/spreadsheetml/2006/main">
  <c r="E56" i="18" l="1"/>
  <c r="F56" i="18"/>
  <c r="E55" i="18"/>
  <c r="F55" i="18"/>
  <c r="E54" i="18"/>
  <c r="F54" i="18"/>
  <c r="E53" i="18"/>
  <c r="F53" i="18"/>
  <c r="D51" i="18"/>
  <c r="C51" i="18"/>
  <c r="E50" i="18"/>
  <c r="F50" i="18"/>
  <c r="E49" i="18"/>
  <c r="F49" i="18"/>
  <c r="E48" i="18"/>
  <c r="F48" i="18"/>
  <c r="D45" i="18"/>
  <c r="D46" i="18"/>
  <c r="C45" i="18"/>
  <c r="E45" i="18"/>
  <c r="F45" i="18"/>
  <c r="E44" i="18"/>
  <c r="F44" i="18"/>
  <c r="D42" i="18"/>
  <c r="C42" i="18"/>
  <c r="E42" i="18"/>
  <c r="F42" i="18"/>
  <c r="E41" i="18"/>
  <c r="F41" i="18"/>
  <c r="E39" i="18"/>
  <c r="F39" i="18"/>
  <c r="E38" i="18"/>
  <c r="F38" i="18"/>
  <c r="E30" i="18"/>
  <c r="F30" i="18"/>
  <c r="E29" i="18"/>
  <c r="F29" i="18"/>
  <c r="E28" i="18"/>
  <c r="F28" i="18"/>
  <c r="E27" i="18"/>
  <c r="F27" i="18"/>
  <c r="D25" i="18"/>
  <c r="C25" i="18"/>
  <c r="E24" i="18"/>
  <c r="F24" i="18"/>
  <c r="E23" i="18"/>
  <c r="F23" i="18"/>
  <c r="E22" i="18"/>
  <c r="E25" i="18"/>
  <c r="F25" i="18"/>
  <c r="F22" i="18"/>
  <c r="D19" i="18"/>
  <c r="D20" i="18"/>
  <c r="C19" i="18"/>
  <c r="C20" i="18"/>
  <c r="E18" i="18"/>
  <c r="F18" i="18"/>
  <c r="D16" i="18"/>
  <c r="E16" i="18"/>
  <c r="C16" i="18"/>
  <c r="F16" i="18"/>
  <c r="E15" i="18"/>
  <c r="F15" i="18"/>
  <c r="E13" i="18"/>
  <c r="F13" i="18"/>
  <c r="E12" i="18"/>
  <c r="F12" i="18"/>
  <c r="E69" i="16"/>
  <c r="E68" i="16"/>
  <c r="E65" i="16"/>
  <c r="E64" i="16"/>
  <c r="E61" i="16"/>
  <c r="E60" i="16"/>
  <c r="E57" i="16"/>
  <c r="E56" i="16"/>
  <c r="E53" i="16"/>
  <c r="E52" i="16"/>
  <c r="E49" i="16"/>
  <c r="E48" i="16"/>
  <c r="E45" i="16"/>
  <c r="E44" i="16"/>
  <c r="E41" i="16"/>
  <c r="E40" i="16"/>
  <c r="E37" i="16"/>
  <c r="E36" i="16"/>
  <c r="E33" i="16"/>
  <c r="E32" i="16"/>
  <c r="E29" i="16"/>
  <c r="E28" i="16"/>
  <c r="E25" i="16"/>
  <c r="E24" i="16"/>
  <c r="E21" i="16"/>
  <c r="E20" i="16"/>
  <c r="E17" i="16"/>
  <c r="E16" i="16"/>
  <c r="E13" i="16"/>
  <c r="E12" i="16"/>
  <c r="E31" i="15"/>
  <c r="D31" i="15"/>
  <c r="F31" i="15"/>
  <c r="F29" i="15"/>
  <c r="F27" i="15"/>
  <c r="F25" i="15"/>
  <c r="F23" i="15"/>
  <c r="F21" i="15"/>
  <c r="F19" i="15"/>
  <c r="F17" i="15"/>
  <c r="F15" i="15"/>
  <c r="F13" i="15"/>
  <c r="F11" i="15"/>
  <c r="E31" i="14"/>
  <c r="D31" i="14"/>
  <c r="F31" i="14"/>
  <c r="F29" i="14"/>
  <c r="F27" i="14"/>
  <c r="F25" i="14"/>
  <c r="F23" i="14"/>
  <c r="F21" i="14"/>
  <c r="F19" i="14"/>
  <c r="F17" i="14"/>
  <c r="F15" i="14"/>
  <c r="F13" i="14"/>
  <c r="F11" i="14"/>
  <c r="F29" i="12"/>
  <c r="E29" i="12"/>
  <c r="D29" i="12"/>
  <c r="C29" i="12"/>
  <c r="C80" i="11"/>
  <c r="F36" i="10"/>
  <c r="E36" i="10"/>
  <c r="D35" i="10"/>
  <c r="C35" i="10"/>
  <c r="E35" i="10"/>
  <c r="F34" i="10"/>
  <c r="E34" i="10"/>
  <c r="F33" i="10"/>
  <c r="E33" i="10"/>
  <c r="F32" i="10"/>
  <c r="E32" i="10"/>
  <c r="F31" i="10"/>
  <c r="E31" i="10"/>
  <c r="F30" i="10"/>
  <c r="E30" i="10"/>
  <c r="F27" i="10"/>
  <c r="E27" i="10"/>
  <c r="D26" i="10"/>
  <c r="C26" i="10"/>
  <c r="E26" i="10"/>
  <c r="E25" i="10"/>
  <c r="F25" i="10"/>
  <c r="F24" i="10"/>
  <c r="E24" i="10"/>
  <c r="E23" i="10"/>
  <c r="F23" i="10"/>
  <c r="F22" i="10"/>
  <c r="E22" i="10"/>
  <c r="E21" i="10"/>
  <c r="F21" i="10"/>
  <c r="F18" i="10"/>
  <c r="E18" i="10"/>
  <c r="D17" i="10"/>
  <c r="C17" i="10"/>
  <c r="F17" i="10"/>
  <c r="F16" i="10"/>
  <c r="E16" i="10"/>
  <c r="F15" i="10"/>
  <c r="E15" i="10"/>
  <c r="F14" i="10"/>
  <c r="E14" i="10"/>
  <c r="F13" i="10"/>
  <c r="E13" i="10"/>
  <c r="F12" i="10"/>
  <c r="E12" i="10"/>
  <c r="C71" i="9"/>
  <c r="C71" i="8"/>
  <c r="F38" i="7"/>
  <c r="F18" i="7"/>
  <c r="F72" i="7"/>
  <c r="E118" i="6"/>
  <c r="E120" i="6"/>
  <c r="E112" i="6"/>
  <c r="E107" i="6"/>
  <c r="E102" i="6"/>
  <c r="E96" i="6"/>
  <c r="E90" i="6"/>
  <c r="E82" i="6"/>
  <c r="E76" i="6"/>
  <c r="E71" i="6"/>
  <c r="E57" i="6"/>
  <c r="E52" i="6"/>
  <c r="E46" i="6"/>
  <c r="E40" i="6"/>
  <c r="E28" i="6"/>
  <c r="E14" i="6"/>
  <c r="D140" i="5"/>
  <c r="D137" i="5"/>
  <c r="D129" i="5"/>
  <c r="D121" i="5"/>
  <c r="D113" i="5"/>
  <c r="D105" i="5"/>
  <c r="D139" i="5"/>
  <c r="D141" i="5"/>
  <c r="D97" i="5"/>
  <c r="D89" i="5"/>
  <c r="D81" i="5"/>
  <c r="D73" i="5"/>
  <c r="D65" i="5"/>
  <c r="D57" i="5"/>
  <c r="D49" i="5"/>
  <c r="D41" i="5"/>
  <c r="D33" i="5"/>
  <c r="D25" i="5"/>
  <c r="D17" i="5"/>
  <c r="E19" i="18"/>
  <c r="F19" i="18"/>
  <c r="C46" i="18"/>
  <c r="F46" i="18"/>
  <c r="E51" i="18"/>
  <c r="F51" i="18"/>
  <c r="E46" i="18"/>
  <c r="E20" i="18"/>
  <c r="F20" i="18"/>
  <c r="E17" i="10"/>
  <c r="F26" i="10"/>
  <c r="F35" i="10"/>
</calcChain>
</file>

<file path=xl/sharedStrings.xml><?xml version="1.0" encoding="utf-8"?>
<sst xmlns="http://schemas.openxmlformats.org/spreadsheetml/2006/main" count="1666" uniqueCount="495">
  <si>
    <t>WATERBURY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</si>
  <si>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</si>
  <si>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</si>
  <si>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</si>
  <si>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</si>
  <si>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</si>
  <si>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</si>
  <si>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</si>
  <si>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</si>
  <si>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</si>
  <si>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GREATER WATERBURY HEALTH NETWORK</t>
  </si>
  <si>
    <t>Affiliate Description</t>
  </si>
  <si>
    <t>PARENT CORPORATION OF WATERBURY HOSPITAL, GREATER WATERBURY MANAGEMENT RESOURCES. INC., GREATER WATERBURY HEALTH SERVICES, INC., VNA HEALTH AT HOME, INC., AND CHILDREN`S CENTER OF GREATER WATERBURY HEALTH NETWORK, INC.</t>
  </si>
  <si>
    <t xml:space="preserve">Affiliate type of service </t>
  </si>
  <si>
    <t>Parent Corporation</t>
  </si>
  <si>
    <t>Tax Status</t>
  </si>
  <si>
    <t>Not for Profit</t>
  </si>
  <si>
    <t>Street Address</t>
  </si>
  <si>
    <t>64 ROBBINS STREET</t>
  </si>
  <si>
    <t xml:space="preserve">Town </t>
  </si>
  <si>
    <t>Waterbury</t>
  </si>
  <si>
    <t>State</t>
  </si>
  <si>
    <t>Connecticut</t>
  </si>
  <si>
    <t>Zip Code</t>
  </si>
  <si>
    <t xml:space="preserve">06708 - </t>
  </si>
  <si>
    <t>CEO Name</t>
  </si>
  <si>
    <t>DARLENE STROMSTAD</t>
  </si>
  <si>
    <t>CEO Title</t>
  </si>
  <si>
    <t>PRESIDENT</t>
  </si>
  <si>
    <t>CT Agent Name</t>
  </si>
  <si>
    <t>CT Agent Company</t>
  </si>
  <si>
    <t>Waterbury Hospital</t>
  </si>
  <si>
    <t>CT Agent Company Street Address</t>
  </si>
  <si>
    <t xml:space="preserve">64 ROBBINS STREET,WATERBURY,CT,  </t>
  </si>
  <si>
    <t xml:space="preserve">CT Agent Town </t>
  </si>
  <si>
    <t>CT Agent State</t>
  </si>
  <si>
    <t>CT Agent Zip Code</t>
  </si>
  <si>
    <t xml:space="preserve">B.      </t>
  </si>
  <si>
    <t>ACCESS REHAB CENTERS, LLC.</t>
  </si>
  <si>
    <t>PHYSICAL THERAPY, OCCUPATIONAL THERAPY, SPEECH THERAPY</t>
  </si>
  <si>
    <t>Rehabilitation Services</t>
  </si>
  <si>
    <t>For Profit</t>
  </si>
  <si>
    <t>22 TOMPKINS STREET, WATERBURY, CT</t>
  </si>
  <si>
    <t>Brain Emerick</t>
  </si>
  <si>
    <t>President</t>
  </si>
  <si>
    <t>Darlene Stromstad</t>
  </si>
  <si>
    <t>64 ROBBINS STREET, WATERBURY, CT</t>
  </si>
  <si>
    <t xml:space="preserve">C.      </t>
  </si>
  <si>
    <t>ALLIANCE MEDICAL GROUP, INC.</t>
  </si>
  <si>
    <t>To render professional services in all fields of medecine to persons in need of such services, as a part of an integrated delivery system.</t>
  </si>
  <si>
    <t>Physicians Services</t>
  </si>
  <si>
    <t>1625 Straits Turnpike</t>
  </si>
  <si>
    <t>Middlebury</t>
  </si>
  <si>
    <t xml:space="preserve">06762 - </t>
  </si>
  <si>
    <t>CEO</t>
  </si>
  <si>
    <t>64 Robbins Street</t>
  </si>
  <si>
    <t xml:space="preserve">D.      </t>
  </si>
  <si>
    <t>CARDIOLOGY ASSOCIATES OF GREATER WATERBURY. LLC</t>
  </si>
  <si>
    <t>Cardiology services</t>
  </si>
  <si>
    <t>455 Chase Parkway</t>
  </si>
  <si>
    <t>64 Robbins St</t>
  </si>
  <si>
    <t xml:space="preserve">E.      </t>
  </si>
  <si>
    <t>CHILDREN`S CENTER OF GREATER WATERBURY HEALTH NETWORK</t>
  </si>
  <si>
    <t>CHILD CARE CENTER AND KINDERGARTEN</t>
  </si>
  <si>
    <t>Other HealthCare Svcs(Specify)</t>
  </si>
  <si>
    <t>Sonya Lewis</t>
  </si>
  <si>
    <t>Executive Director</t>
  </si>
  <si>
    <t xml:space="preserve">F.      </t>
  </si>
  <si>
    <t>GREATER WATERBURY HEALTH SERVICES, INC</t>
  </si>
  <si>
    <t>INACTIVE AFFILIATE-TO OPERATE FACILITIES AND DIVISIONS WHICH PROVIDE HEALTH CARE RELATED SERVICES BUT NOT INCLUDING THE PRACTICE OF MEDICINE AND TO SUPPORT AND ENCOURAGE HEALTH CARE RELATED SERVICES FOR THE WELL BEING OF THE PUBLIC.</t>
  </si>
  <si>
    <t>Affilate Support Services</t>
  </si>
  <si>
    <t xml:space="preserve">G.      </t>
  </si>
  <si>
    <t>GREATER WATERBURY IMAGING CENTER, LLP</t>
  </si>
  <si>
    <t>PROVIDER OF MAGNETIC RESONANCE AND OTHER IMAGING SERVICES IN SUPPORT OF THE MISSIONS OF PROVIDING THE CONTINUUM OF HEALTH CARE SERVICES BEFORE, DURING, AND AFTER HOSPITALIZATION.</t>
  </si>
  <si>
    <t>Imaging Services</t>
  </si>
  <si>
    <t>68 ROBBINS STREET</t>
  </si>
  <si>
    <t xml:space="preserve">68 ROBBINS STREET,WATERBURY,CT,  </t>
  </si>
  <si>
    <t xml:space="preserve">H.      </t>
  </si>
  <si>
    <t>GREATER WATERBURY MANAGEMENT RESOURCES, INC.</t>
  </si>
  <si>
    <t>TO PROVIDE AND ENHANCE THE MEDICAL CARE PROVIDED BY WATERBURY HOSPITAL THROUGH  THE DEVELOPMENT OF PROGRAMS AND SERVICES THAT FACILITATES THE CONTINUUM OF CARE</t>
  </si>
  <si>
    <t>Managed Services Org. (MSO)</t>
  </si>
  <si>
    <t xml:space="preserve">I.      </t>
  </si>
  <si>
    <t>HAROLD LEEVER REGIONAL CANCER CENTER</t>
  </si>
  <si>
    <t>A COMPREHENSIVE CANCER CENTER THAT PROVIDES A MULTI-DISCIPLINARY APPROACH TO CANCER TREATMENT IN A SINGLE LOCATION.</t>
  </si>
  <si>
    <t>1075 Chase Parkway</t>
  </si>
  <si>
    <t>Kevin Kniery</t>
  </si>
  <si>
    <t>Michelle DeBange</t>
  </si>
  <si>
    <t>c/o Wiggins &amp; Dana</t>
  </si>
  <si>
    <t>265 Church Street, #14</t>
  </si>
  <si>
    <t>New Haven</t>
  </si>
  <si>
    <t xml:space="preserve">06510 - </t>
  </si>
  <si>
    <t xml:space="preserve">J.      </t>
  </si>
  <si>
    <t>HEALTHCARE ALLIANCE INSURANCE COMPANY, INC</t>
  </si>
  <si>
    <t>A FOR-PROFIT OFF SHORE CAPTIVE INSURANCE COMPANY WHICH PROVIDES CERTAIN INSURANCE COVERAGE</t>
  </si>
  <si>
    <t>Insurance</t>
  </si>
  <si>
    <t xml:space="preserve">K.      </t>
  </si>
  <si>
    <t>HEART CENTER OF GREATER WATERBURY, INC.</t>
  </si>
  <si>
    <t xml:space="preserve">CORPORATION TO PROVIDE MANAGEMENT AND OVERSIGHT SERVICES OT ST. MARY`S HOSPITAL CORPORATION AND THE WATERBURY HOSPITAL FOR DEVELOPMENT AND OPERATOIN OF A JOINT ANGIOPLASTY AND CARDIAC SURGERY PROGRAM, INCLUDING PROGRAMMATIC, QUALITY, TRAINING, MARKETING, </t>
  </si>
  <si>
    <t>Robert J. Anthony, Esq.</t>
  </si>
  <si>
    <t>Brown Rudnick Berlack Israels,</t>
  </si>
  <si>
    <t>CityPlace I, 185 Asylum Street</t>
  </si>
  <si>
    <t>Hartford</t>
  </si>
  <si>
    <t xml:space="preserve">06103 - </t>
  </si>
  <si>
    <t xml:space="preserve">L.      </t>
  </si>
  <si>
    <t>IMAGING PARTNERS, LLC</t>
  </si>
  <si>
    <t>COMPANY FORMED TO PROVIDE DIAGNOSTIC IMAGING SERVICES, AS FOLLOWS:  COMPUTERIZED AXIAL TOMOGRAPHY SCANS ("CT SCANS") &amp; TO ENGAGE IN SUCH OTHER LAWFUL BUSINESS OR PROFESSIONAL ACTIVITIES AS APPROVED BY ITS MEMBERS IN ACCORDANCE WITH ITS OPERA</t>
  </si>
  <si>
    <t>134 Grandview Avenue, 64 Robbins Street</t>
  </si>
  <si>
    <t>c/o Waterbury Hospital, 64 Robbins Street</t>
  </si>
  <si>
    <t xml:space="preserve">M.      </t>
  </si>
  <si>
    <t>VALLEY IMAGING PARTNERS, LLC</t>
  </si>
  <si>
    <t>TO PROVIDE DIAGNOSTIC IMAGING SERVICES, INCLUDING MAGNETIC RESONANCE IMAGING ("MRI") AND SUCH OTHER DIAGNOSTIC IMAGING SERVICES.</t>
  </si>
  <si>
    <t>799 New Haven Road</t>
  </si>
  <si>
    <t>Naugatuck</t>
  </si>
  <si>
    <t xml:space="preserve">06770 - </t>
  </si>
  <si>
    <t>Marco Verga</t>
  </si>
  <si>
    <t xml:space="preserve">N.      </t>
  </si>
  <si>
    <t>VNA HEALTH AT HOME, INC.</t>
  </si>
  <si>
    <t>PROVIDER OF VISITING NURSING, HOME HEALTH, AND HOSPICE SERVICES IN SUPPORT OF THE MISSIONS OF PROVIDING THE CONTINUUM OF HEALTH CARE SERVICES BEFORE, DURING AND AFTER HOSPITALIZATION.</t>
  </si>
  <si>
    <t>Home Health/VNAs</t>
  </si>
  <si>
    <t>27 Siemon Company Road</t>
  </si>
  <si>
    <t>Watertown</t>
  </si>
  <si>
    <t xml:space="preserve">06795 - </t>
  </si>
  <si>
    <t>Ann Marie Garrison</t>
  </si>
  <si>
    <t xml:space="preserve">O.      </t>
  </si>
  <si>
    <t>WATERBURY GASTROENTEROLOGY CO-MANAGMENT CO, LLC</t>
  </si>
  <si>
    <t>Medical Practice - Gastroenterology</t>
  </si>
  <si>
    <t>Darelene Stromstad</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</si>
  <si>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</si>
  <si>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</si>
  <si>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</si>
  <si>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</si>
  <si>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</si>
  <si>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</si>
  <si>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</si>
  <si>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</si>
  <si>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</si>
  <si>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</si>
  <si>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</si>
  <si>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</si>
  <si>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</si>
  <si>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</si>
  <si>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</si>
  <si>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</si>
  <si>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</si>
  <si>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</si>
  <si>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</si>
  <si>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</si>
  <si>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</si>
  <si>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</si>
  <si>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</si>
  <si>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</si>
  <si>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</si>
  <si>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</si>
  <si>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</si>
  <si>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</si>
  <si>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</si>
  <si>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</si>
  <si>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</si>
  <si>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</si>
  <si>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</si>
  <si>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</si>
  <si>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</si>
  <si>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</si>
  <si>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</si>
  <si>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</si>
  <si>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</si>
  <si>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</si>
  <si>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</si>
  <si>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</si>
  <si>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</si>
  <si>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</si>
  <si>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</si>
  <si>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</si>
  <si>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</si>
  <si>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Reimbursement/Fund transfer  </t>
  </si>
  <si>
    <t>09/30/2015</t>
  </si>
  <si>
    <t>Ending Unconsolidated Intercompany Balance:</t>
  </si>
  <si>
    <t>9/30/2015  </t>
  </si>
  <si>
    <t>B.</t>
  </si>
  <si>
    <t>Purchased Services  </t>
  </si>
  <si>
    <t>Purchase of Services  </t>
  </si>
  <si>
    <t>Outpatient rehab  </t>
  </si>
  <si>
    <t>Rental Expense  </t>
  </si>
  <si>
    <t>Lab Fees  </t>
  </si>
  <si>
    <t>Fundraising  </t>
  </si>
  <si>
    <t>C.</t>
  </si>
  <si>
    <t>Grants  </t>
  </si>
  <si>
    <t>Rent  </t>
  </si>
  <si>
    <t>EKG Services  </t>
  </si>
  <si>
    <t>D.</t>
  </si>
  <si>
    <t>E.</t>
  </si>
  <si>
    <t>Subsidy  </t>
  </si>
  <si>
    <t>F.</t>
  </si>
  <si>
    <t/>
  </si>
  <si>
    <t>Nothing to Report</t>
  </si>
  <si>
    <t>G.</t>
  </si>
  <si>
    <t>Rent Payments  </t>
  </si>
  <si>
    <t>Rent Payment  </t>
  </si>
  <si>
    <t>Telphone and engineering services  </t>
  </si>
  <si>
    <t>Telephone and engineering services  </t>
  </si>
  <si>
    <t>Arthrogram  </t>
  </si>
  <si>
    <t>H.</t>
  </si>
  <si>
    <t>I.</t>
  </si>
  <si>
    <t>J.</t>
  </si>
  <si>
    <t>Malpractice Insurance Premiums  </t>
  </si>
  <si>
    <t>Capital Call  </t>
  </si>
  <si>
    <t>K.</t>
  </si>
  <si>
    <t>L.</t>
  </si>
  <si>
    <t>M.</t>
  </si>
  <si>
    <t>N.</t>
  </si>
  <si>
    <t>O.</t>
  </si>
  <si>
    <t>Grand Total:</t>
  </si>
  <si>
    <t>REPORT 6A - TRANSACTIONS BETWEEN HOSPITAL AFFILIATES OR RELATED CORPORATIONS</t>
  </si>
  <si>
    <t>AFFILIATE TRANSFERRING FUNDS</t>
  </si>
  <si>
    <t>AFFILIATE RECEIVING FUNDS</t>
  </si>
  <si>
    <t>AMOUNT</t>
  </si>
  <si>
    <t>Beginning Unconsolidated Intercompany Balance</t>
  </si>
  <si>
    <t>10/01/2014</t>
  </si>
  <si>
    <t xml:space="preserve">Total: </t>
  </si>
  <si>
    <t>9/30/2015</t>
  </si>
  <si>
    <t>Rent</t>
  </si>
  <si>
    <t>Flu SHots and PPD for Employees</t>
  </si>
  <si>
    <t>Marketing</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</si>
  <si>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</si>
  <si>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</si>
  <si>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</si>
  <si>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</si>
  <si>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</si>
  <si>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</si>
  <si>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</si>
  <si>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</si>
  <si>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</si>
  <si>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</si>
  <si>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</si>
  <si>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</si>
  <si>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</si>
  <si>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</si>
  <si>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</si>
  <si>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</si>
  <si>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</si>
  <si>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</si>
  <si>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</si>
  <si>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</si>
  <si>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</si>
  <si>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</si>
  <si>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</si>
  <si>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</si>
  <si>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</si>
  <si>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</si>
  <si>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</si>
  <si>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</si>
  <si>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</si>
  <si>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</si>
  <si>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</si>
  <si>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</si>
  <si>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</si>
  <si>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</si>
  <si>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</si>
  <si>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Permanent Bed Fund</t>
  </si>
  <si>
    <t>2</t>
  </si>
  <si>
    <t>3</t>
  </si>
  <si>
    <t>DM Terry Fund Adjustment</t>
  </si>
  <si>
    <t>4</t>
  </si>
  <si>
    <t>5</t>
  </si>
  <si>
    <t>6</t>
  </si>
  <si>
    <t>7</t>
  </si>
  <si>
    <t>8</t>
  </si>
  <si>
    <t>Meigs Fund Adjustment</t>
  </si>
  <si>
    <t>9</t>
  </si>
  <si>
    <t>10</t>
  </si>
  <si>
    <t>11</t>
  </si>
  <si>
    <t>12</t>
  </si>
  <si>
    <t>13</t>
  </si>
  <si>
    <t>14</t>
  </si>
  <si>
    <t>M.Hemingway Fund Adjustment</t>
  </si>
  <si>
    <t>15</t>
  </si>
  <si>
    <t>16</t>
  </si>
  <si>
    <t>17</t>
  </si>
  <si>
    <t>18</t>
  </si>
  <si>
    <t>AC Hopkins Fund Allow.</t>
  </si>
  <si>
    <t>19</t>
  </si>
  <si>
    <t>20</t>
  </si>
  <si>
    <t>21</t>
  </si>
  <si>
    <t>22</t>
  </si>
  <si>
    <t>RV Warner Fund</t>
  </si>
  <si>
    <t>23</t>
  </si>
  <si>
    <t>24</t>
  </si>
  <si>
    <t>RV Warner Fund Adjustment</t>
  </si>
  <si>
    <t>25</t>
  </si>
  <si>
    <t>26</t>
  </si>
  <si>
    <t>27</t>
  </si>
  <si>
    <t>28</t>
  </si>
  <si>
    <t>29</t>
  </si>
  <si>
    <t>30</t>
  </si>
  <si>
    <t>31</t>
  </si>
  <si>
    <t>32</t>
  </si>
  <si>
    <t>33</t>
  </si>
  <si>
    <t>34</t>
  </si>
  <si>
    <t>35</t>
  </si>
  <si>
    <t>36</t>
  </si>
  <si>
    <t>CH Smith Fund Adjustment</t>
  </si>
  <si>
    <t>37</t>
  </si>
  <si>
    <t>38</t>
  </si>
  <si>
    <t>39</t>
  </si>
  <si>
    <t>40</t>
  </si>
  <si>
    <t>41</t>
  </si>
  <si>
    <t>42</t>
  </si>
  <si>
    <t>43</t>
  </si>
  <si>
    <t>Permanent Bed Fund Adjustment</t>
  </si>
  <si>
    <t>44</t>
  </si>
  <si>
    <t>45</t>
  </si>
  <si>
    <t>46</t>
  </si>
  <si>
    <t>47</t>
  </si>
  <si>
    <t>48</t>
  </si>
  <si>
    <t>49</t>
  </si>
  <si>
    <t>50</t>
  </si>
  <si>
    <t>51</t>
  </si>
  <si>
    <t>52</t>
  </si>
  <si>
    <t>53</t>
  </si>
  <si>
    <t>Scovill Kingsbury Adjustment</t>
  </si>
  <si>
    <t>54</t>
  </si>
  <si>
    <t>55</t>
  </si>
  <si>
    <t>56</t>
  </si>
  <si>
    <t>57</t>
  </si>
  <si>
    <t>58</t>
  </si>
  <si>
    <t>59</t>
  </si>
  <si>
    <t>60</t>
  </si>
  <si>
    <t>61</t>
  </si>
  <si>
    <t>62</t>
  </si>
  <si>
    <t>63</t>
  </si>
  <si>
    <t>AC Hopkins Fund Allowance</t>
  </si>
  <si>
    <t>64</t>
  </si>
  <si>
    <t>65</t>
  </si>
  <si>
    <t>66</t>
  </si>
  <si>
    <t>67</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</si>
  <si>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</si>
  <si>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</si>
  <si>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</si>
  <si>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</si>
  <si>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</si>
  <si>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</si>
  <si>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</si>
  <si>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</si>
  <si>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</si>
  <si>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</si>
  <si>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</si>
  <si>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</si>
  <si>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</si>
  <si>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</si>
  <si>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PERMANENT BED FUND ALLOW.</t>
  </si>
  <si>
    <t>EK Hayden Fund</t>
  </si>
  <si>
    <t>Mary Meigs</t>
  </si>
  <si>
    <t>Scovill-Kingsbury</t>
  </si>
  <si>
    <t>ML Sperry</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</si>
  <si>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</si>
  <si>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</si>
  <si>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</si>
  <si>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</si>
  <si>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</si>
  <si>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Once an account has been deemed uncollectible according to reasonable collection effort policies, the encounter is referred for collection to an agency.</t>
  </si>
  <si>
    <t>Hospital's processes and policies for compensating a Collection Agent for services rendered</t>
  </si>
  <si>
    <t>Agency charges fee based on a contingency basis.  All monies collected by the agencies are forwarded to the hospital on a monthly basis, along with an invoice for fees based on encounters paid directly to Waterbury Hospital</t>
  </si>
  <si>
    <t>Total Recovery Rate on accounts assigned (excluding Medicare accounts) to Collection Agents</t>
  </si>
  <si>
    <t>II.</t>
  </si>
  <si>
    <t>SPECIFIC COLLECTION AGENT INFORMATION</t>
  </si>
  <si>
    <t>A</t>
  </si>
  <si>
    <t xml:space="preserve">Collection Agent </t>
  </si>
  <si>
    <t>Collection Agent Name</t>
  </si>
  <si>
    <t>The Outsource Group</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</si>
  <si>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</si>
  <si>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</si>
  <si>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</si>
  <si>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</si>
  <si>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</si>
  <si>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</si>
  <si>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Agency charges feesbased on a contingency basis.  All monies collected by the agencies are forwarded to the hospital on a monthly basis, along with an invoice for fees based on encounters paid directly to Waterbury Hospital</t>
  </si>
  <si>
    <t>Recovery Rate on Accounts Assigned (excluding Medicare accounts) to Collection Agent.</t>
  </si>
  <si>
    <t>ANNUAL REPORTING</t>
  </si>
  <si>
    <t>REPORT 19 - SALARIES AND FRINGE BENEFITS OF THE TEN HIGHEST PAID HOSPITAL EMPLOYEES</t>
  </si>
  <si>
    <t>POSITION TITLE</t>
  </si>
  <si>
    <t>EMPLOYEE NAME</t>
  </si>
  <si>
    <t>SALARY</t>
  </si>
  <si>
    <t>FRINGE BENEFITS</t>
  </si>
  <si>
    <t>TOTAL</t>
  </si>
  <si>
    <t xml:space="preserve">1.         </t>
  </si>
  <si>
    <t>President and Chief Executive Officer</t>
  </si>
  <si>
    <t xml:space="preserve">2.         </t>
  </si>
  <si>
    <t>Chief Information Officer</t>
  </si>
  <si>
    <t>Michael Cemeno</t>
  </si>
  <si>
    <t xml:space="preserve">3.         </t>
  </si>
  <si>
    <t>VP Patient Care/Chief Nursing Officer</t>
  </si>
  <si>
    <t>Sandra Iadarola</t>
  </si>
  <si>
    <t xml:space="preserve">4.         </t>
  </si>
  <si>
    <t>Medical DIrector Inpatient Behavioral Health</t>
  </si>
  <si>
    <t>Donald Edwardson</t>
  </si>
  <si>
    <t xml:space="preserve">5.         </t>
  </si>
  <si>
    <t>Psychiatrist</t>
  </si>
  <si>
    <t>Kinson Lee</t>
  </si>
  <si>
    <t xml:space="preserve">6.         </t>
  </si>
  <si>
    <t>Sreedevi Nampoothiri</t>
  </si>
  <si>
    <t xml:space="preserve">7.         </t>
  </si>
  <si>
    <t>Medical Director Behavior Health</t>
  </si>
  <si>
    <t>Thomas Reinhardt</t>
  </si>
  <si>
    <t xml:space="preserve">8.         </t>
  </si>
  <si>
    <t>Chief Medical Information Officer</t>
  </si>
  <si>
    <t>Peter Porello</t>
  </si>
  <si>
    <t xml:space="preserve">9.         </t>
  </si>
  <si>
    <t>Medical Director Adolescent Services</t>
  </si>
  <si>
    <t>Rizwan Parvez</t>
  </si>
  <si>
    <t xml:space="preserve">10.         </t>
  </si>
  <si>
    <t>VP Human Resources</t>
  </si>
  <si>
    <t>Diane Woolley</t>
  </si>
  <si>
    <t>REPORT 19B - SALARIES AND FRINGE BENEFITS OF THE TEN HIGHEST PAID HEALTH SYSTEM EMPLOYEES</t>
  </si>
  <si>
    <t>EMPLOYEE NAME AND COMPANY</t>
  </si>
  <si>
    <t>Cardiologist</t>
  </si>
  <si>
    <t>Ehsan Ansari-CAGW</t>
  </si>
  <si>
    <t>Joseph Morley-CAGW</t>
  </si>
  <si>
    <t>Kevit Kett-CAGW</t>
  </si>
  <si>
    <t>Mark Ruggiero-CAGW</t>
  </si>
  <si>
    <t>Stephen Widman-CAGW</t>
  </si>
  <si>
    <t>Dennis Dobkin-CAGW</t>
  </si>
  <si>
    <t>Raghuraman Vidhun-CAGW</t>
  </si>
  <si>
    <t>Henry Borkowski-CAGW</t>
  </si>
  <si>
    <t>President and CEO</t>
  </si>
  <si>
    <t>Darlene Stromstad-GWHN</t>
  </si>
  <si>
    <t>Neurologist</t>
  </si>
  <si>
    <t>Zhongqiu Zhang-Alliance Medical Group</t>
  </si>
  <si>
    <t>REPORT 21- HOSPITAL SALARIES AND FRINGE BENEFITS</t>
  </si>
  <si>
    <t>PAID BY JOINT VENTURES, AFFILIATES AND RELATED CORPORATIONS</t>
  </si>
  <si>
    <r>
      <t>SALARIES  (Directly or Indirectly)</t>
    </r>
    <r>
      <rPr>
        <b/>
        <vertAlign val="superscript"/>
        <sz val="12"/>
        <rFont val="Arial"/>
        <family val="2"/>
      </rPr>
      <t>C</t>
    </r>
  </si>
  <si>
    <r>
      <t>FRINGE BENEFITS</t>
    </r>
    <r>
      <rPr>
        <b/>
        <vertAlign val="superscript"/>
        <sz val="12"/>
        <rFont val="Arial"/>
        <family val="2"/>
      </rPr>
      <t>A</t>
    </r>
    <r>
      <rPr>
        <b/>
        <sz val="12"/>
        <rFont val="Arial"/>
        <family val="2"/>
      </rPr>
      <t>(Directly or Indirectly)</t>
    </r>
    <r>
      <rPr>
        <b/>
        <vertAlign val="superscript"/>
        <sz val="12"/>
        <rFont val="Arial"/>
        <family val="2"/>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</si>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</sst>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amily val="2"/>
    </font>
    <font>
      <b/>
      <sz val="14"/>
      <name val="Arial"/>
      <family val="2"/>
    </font>
    <font>
      <b/>
      <sz val="12"/>
      <name val="Arial"/>
      <family val="2"/>
    </font>
    <font>
      <b/>
      <sz val="11"/>
      <name val="Arial"/>
      <family val="2"/>
    </font>
    <font>
      <b/>
      <sz val="10"/>
      <name val="Arial"/>
      <family val="2"/>
    </font>
    <font>
      <sz val="11"/>
      <name val="Arial"/>
      <family val="2"/>
    </font>
    <font>
      <sz val="12"/>
      <name val="Arial"/>
      <family val="2"/>
    </font>
    <font>
      <b/>
      <sz val="12"/>
      <name val="Arial"/>
      <family val="2"/>
    </font>
    <font>
      <sz val="12"/>
      <name val="Arial"/>
      <family val="2"/>
    </font>
    <font>
      <b/>
      <sz val="10"/>
      <name val="Arial"/>
      <family val="2"/>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amily val="2"/>
    </font>
    <font>
      <i/>
      <sz val="12"/>
      <name val="Arial"/>
      <family val="2"/>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style="medium">
        <color indexed="0"/>
      </left>
      <right/>
      <top style="thin">
        <color indexed="0"/>
      </top>
      <bottom style="thin">
        <color indexed="0"/>
      </bottom>
      <diagonal/>
    </border>
    <border>
      <left/>
      <right style="thin">
        <color indexed="0"/>
      </right>
      <top style="thin">
        <color indexed="0"/>
      </top>
      <bottom style="medium">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top style="thin">
        <color indexed="0"/>
      </top>
      <bottom style="medium">
        <color indexed="0"/>
      </bottom>
      <diagonal/>
    </border>
    <border>
      <left/>
      <right style="medium">
        <color indexed="0"/>
      </right>
      <top style="medium">
        <color indexed="0"/>
      </top>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5">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8"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3"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3" xfId="1" applyFont="1" applyFill="1" applyBorder="1" applyAlignment="1" applyProtection="1">
      <alignment horizontal="left" wrapText="1"/>
    </xf>
    <xf numFmtId="0" fontId="4" fillId="0" borderId="11" xfId="1" applyFont="1" applyBorder="1" applyAlignment="1">
      <alignment horizontal="left" wrapText="1"/>
    </xf>
    <xf numFmtId="8" fontId="4" fillId="0" borderId="33" xfId="1" applyNumberFormat="1" applyFont="1" applyBorder="1" applyAlignment="1">
      <alignment horizontal="right"/>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8"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3" fillId="0" borderId="110" xfId="1" applyFont="1" applyFill="1" applyBorder="1" applyAlignment="1">
      <alignment horizontal="center"/>
    </xf>
    <xf numFmtId="0" fontId="3" fillId="0" borderId="110" xfId="1" applyFont="1" applyFill="1" applyBorder="1" applyAlignment="1"/>
    <xf numFmtId="5" fontId="9" fillId="0" borderId="110" xfId="1" applyNumberFormat="1" applyFont="1" applyFill="1" applyBorder="1" applyAlignment="1" applyProtection="1">
      <protection locked="0"/>
    </xf>
    <xf numFmtId="0" fontId="9" fillId="0" borderId="110"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37"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4" fillId="0" borderId="57" xfId="1" applyFont="1" applyFill="1" applyBorder="1" applyAlignment="1">
      <alignment horizontal="left" wrapText="1"/>
    </xf>
    <xf numFmtId="0" fontId="4" fillId="0" borderId="27" xfId="1" applyFont="1" applyFill="1" applyBorder="1" applyAlignment="1">
      <alignment horizontal="left" wrapText="1"/>
    </xf>
    <xf numFmtId="0" fontId="4" fillId="0" borderId="49" xfId="1" applyFont="1" applyFill="1" applyBorder="1" applyAlignment="1">
      <alignment horizontal="left" wrapText="1"/>
    </xf>
    <xf numFmtId="0" fontId="4" fillId="0" borderId="58" xfId="1" applyFont="1" applyFill="1" applyBorder="1" applyAlignment="1">
      <alignment horizontal="left" wrapText="1"/>
    </xf>
    <xf numFmtId="0" fontId="15" fillId="2" borderId="34" xfId="1" applyFont="1" applyFill="1" applyBorder="1" applyAlignment="1">
      <alignment wrapText="1"/>
    </xf>
    <xf numFmtId="0" fontId="15" fillId="2" borderId="59" xfId="1" applyFont="1" applyFill="1" applyBorder="1" applyAlignment="1">
      <alignment wrapText="1"/>
    </xf>
    <xf numFmtId="0" fontId="15" fillId="2" borderId="60"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61"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9" xfId="1" applyFont="1" applyBorder="1" applyAlignment="1">
      <alignment horizontal="left" wrapText="1"/>
    </xf>
    <xf numFmtId="0" fontId="4" fillId="0" borderId="62" xfId="1" applyFont="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4" xfId="1" applyFont="1" applyFill="1" applyBorder="1" applyAlignment="1">
      <alignment horizontal="center"/>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3" xfId="1" applyFont="1" applyFill="1" applyBorder="1" applyAlignment="1"/>
    <xf numFmtId="0" fontId="4" fillId="0" borderId="34" xfId="1" applyFont="1" applyFill="1" applyBorder="1" applyAlignment="1">
      <alignment horizontal="left" wrapText="1"/>
    </xf>
    <xf numFmtId="0" fontId="4" fillId="0" borderId="59"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3" fillId="0" borderId="0" xfId="2" applyFont="1" applyBorder="1" applyAlignment="1">
      <alignment horizontal="center"/>
    </xf>
    <xf numFmtId="0" fontId="3" fillId="0" borderId="37" xfId="2" applyFont="1" applyBorder="1" applyAlignment="1">
      <alignment horizontal="center"/>
    </xf>
    <xf numFmtId="0" fontId="3" fillId="0" borderId="57" xfId="2" applyNumberFormat="1" applyFont="1" applyBorder="1" applyAlignment="1">
      <alignment horizontal="center"/>
    </xf>
    <xf numFmtId="0" fontId="3" fillId="0" borderId="52" xfId="2" applyNumberFormat="1" applyFont="1" applyBorder="1" applyAlignment="1">
      <alignment horizontal="center"/>
    </xf>
    <xf numFmtId="0" fontId="3" fillId="0" borderId="65"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1" xfId="1" applyFont="1" applyBorder="1" applyAlignment="1">
      <alignment horizontal="center"/>
    </xf>
    <xf numFmtId="0" fontId="3" fillId="0" borderId="112" xfId="1" applyFont="1" applyBorder="1" applyAlignment="1">
      <alignment horizontal="center"/>
    </xf>
    <xf numFmtId="0" fontId="3" fillId="0" borderId="113"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6"/>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6"/>
      <c r="B1" s="466"/>
      <c r="C1" s="466"/>
    </row>
    <row r="2" spans="1:3" ht="18" customHeight="1" x14ac:dyDescent="0.25">
      <c r="A2" s="467" t="s">
        <v>0</v>
      </c>
      <c r="B2" s="467"/>
      <c r="C2" s="467"/>
    </row>
    <row r="3" spans="1:3" ht="18" customHeight="1" x14ac:dyDescent="0.25">
      <c r="A3" s="465" t="s">
        <v>1</v>
      </c>
      <c r="B3" s="465"/>
      <c r="C3" s="465"/>
    </row>
    <row r="4" spans="1:3" ht="18" customHeight="1" x14ac:dyDescent="0.25">
      <c r="A4" s="465" t="s">
        <v>2</v>
      </c>
      <c r="B4" s="465"/>
      <c r="C4" s="465"/>
    </row>
    <row r="5" spans="1:3" ht="15.75" customHeight="1" x14ac:dyDescent="0.25">
      <c r="A5" s="465" t="s">
        <v>3</v>
      </c>
      <c r="B5" s="465"/>
      <c r="C5" s="465"/>
    </row>
    <row r="6" spans="1:3" ht="15.75" customHeight="1" x14ac:dyDescent="0.25">
      <c r="A6" s="465" t="s">
        <v>4</v>
      </c>
      <c r="B6" s="465"/>
      <c r="C6" s="465"/>
    </row>
    <row r="7" spans="1:3" ht="16.5" customHeight="1" thickBot="1" x14ac:dyDescent="0.3">
      <c r="A7" s="465"/>
      <c r="B7" s="465"/>
      <c r="C7" s="465"/>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26</v>
      </c>
    </row>
    <row r="23" spans="1:3" ht="14.25" customHeight="1" x14ac:dyDescent="0.2">
      <c r="A23" s="19">
        <v>11</v>
      </c>
      <c r="B23" s="20" t="s">
        <v>30</v>
      </c>
      <c r="C23" s="21" t="s">
        <v>31</v>
      </c>
    </row>
    <row r="24" spans="1:3" ht="14.25" customHeight="1" x14ac:dyDescent="0.2">
      <c r="A24" s="19">
        <v>12</v>
      </c>
      <c r="B24" s="20" t="s">
        <v>32</v>
      </c>
      <c r="C24" s="21" t="s">
        <v>33</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41</v>
      </c>
    </row>
    <row r="33" spans="1:3" ht="14.25" customHeight="1" x14ac:dyDescent="0.2">
      <c r="A33" s="19">
        <v>4</v>
      </c>
      <c r="B33" s="20" t="s">
        <v>17</v>
      </c>
      <c r="C33" s="21" t="s">
        <v>42</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43</v>
      </c>
    </row>
    <row r="38" spans="1:3" ht="14.25" customHeight="1" x14ac:dyDescent="0.2">
      <c r="A38" s="19">
        <v>9</v>
      </c>
      <c r="B38" s="20" t="s">
        <v>27</v>
      </c>
      <c r="C38" s="21" t="s">
        <v>44</v>
      </c>
    </row>
    <row r="39" spans="1:3" ht="14.25" customHeight="1" x14ac:dyDescent="0.2">
      <c r="A39" s="19">
        <v>10</v>
      </c>
      <c r="B39" s="20" t="s">
        <v>29</v>
      </c>
      <c r="C39" s="21" t="s">
        <v>45</v>
      </c>
    </row>
    <row r="40" spans="1:3" ht="14.25" customHeight="1" x14ac:dyDescent="0.2">
      <c r="A40" s="19">
        <v>11</v>
      </c>
      <c r="B40" s="20" t="s">
        <v>30</v>
      </c>
      <c r="C40" s="21" t="s">
        <v>31</v>
      </c>
    </row>
    <row r="41" spans="1:3" ht="14.25" customHeight="1" x14ac:dyDescent="0.2">
      <c r="A41" s="19">
        <v>12</v>
      </c>
      <c r="B41" s="20" t="s">
        <v>32</v>
      </c>
      <c r="C41" s="21" t="s">
        <v>46</v>
      </c>
    </row>
    <row r="42" spans="1:3" ht="14.25" customHeight="1" x14ac:dyDescent="0.2">
      <c r="A42" s="19">
        <v>13</v>
      </c>
      <c r="B42" s="20" t="s">
        <v>34</v>
      </c>
      <c r="C42" s="21" t="s">
        <v>20</v>
      </c>
    </row>
    <row r="43" spans="1:3" ht="14.25" customHeight="1" x14ac:dyDescent="0.2">
      <c r="A43" s="19">
        <v>14</v>
      </c>
      <c r="B43" s="20" t="s">
        <v>35</v>
      </c>
      <c r="C43" s="24" t="s">
        <v>22</v>
      </c>
    </row>
    <row r="44" spans="1:3" ht="15" customHeight="1" thickBot="1" x14ac:dyDescent="0.25">
      <c r="A44" s="25">
        <v>15</v>
      </c>
      <c r="B44" s="26" t="s">
        <v>36</v>
      </c>
      <c r="C44" s="27" t="s">
        <v>24</v>
      </c>
    </row>
    <row r="45" spans="1:3" ht="15.75" customHeight="1" x14ac:dyDescent="0.25">
      <c r="A45" s="13"/>
      <c r="B45" s="14"/>
      <c r="C45" s="15"/>
    </row>
    <row r="46" spans="1:3" ht="27.2" customHeight="1" x14ac:dyDescent="0.25">
      <c r="A46" s="16" t="s">
        <v>47</v>
      </c>
      <c r="B46" s="17" t="s">
        <v>9</v>
      </c>
      <c r="C46" s="18" t="s">
        <v>48</v>
      </c>
    </row>
    <row r="47" spans="1:3" ht="38.25" customHeight="1" x14ac:dyDescent="0.2">
      <c r="A47" s="19">
        <v>1</v>
      </c>
      <c r="B47" s="20" t="s">
        <v>11</v>
      </c>
      <c r="C47" s="21" t="s">
        <v>49</v>
      </c>
    </row>
    <row r="48" spans="1:3" ht="14.25" customHeight="1" x14ac:dyDescent="0.2">
      <c r="A48" s="19">
        <v>2</v>
      </c>
      <c r="B48" s="22" t="s">
        <v>13</v>
      </c>
      <c r="C48" s="21" t="s">
        <v>50</v>
      </c>
    </row>
    <row r="49" spans="1:3" ht="14.25" customHeight="1" x14ac:dyDescent="0.2">
      <c r="A49" s="19">
        <v>3</v>
      </c>
      <c r="B49" s="22" t="s">
        <v>15</v>
      </c>
      <c r="C49" s="23" t="s">
        <v>41</v>
      </c>
    </row>
    <row r="50" spans="1:3" ht="14.25" customHeight="1" x14ac:dyDescent="0.2">
      <c r="A50" s="19">
        <v>4</v>
      </c>
      <c r="B50" s="20" t="s">
        <v>17</v>
      </c>
      <c r="C50" s="21" t="s">
        <v>51</v>
      </c>
    </row>
    <row r="51" spans="1:3" ht="14.25" customHeight="1" x14ac:dyDescent="0.2">
      <c r="A51" s="19">
        <v>5</v>
      </c>
      <c r="B51" s="20" t="s">
        <v>19</v>
      </c>
      <c r="C51" s="21" t="s">
        <v>52</v>
      </c>
    </row>
    <row r="52" spans="1:3" ht="14.25" customHeight="1" x14ac:dyDescent="0.2">
      <c r="A52" s="19">
        <v>6</v>
      </c>
      <c r="B52" s="20" t="s">
        <v>21</v>
      </c>
      <c r="C52" s="24" t="s">
        <v>22</v>
      </c>
    </row>
    <row r="53" spans="1:3" ht="14.25" customHeight="1" x14ac:dyDescent="0.2">
      <c r="A53" s="19">
        <v>7</v>
      </c>
      <c r="B53" s="20" t="s">
        <v>23</v>
      </c>
      <c r="C53" s="21" t="s">
        <v>53</v>
      </c>
    </row>
    <row r="54" spans="1:3" ht="14.25" customHeight="1" x14ac:dyDescent="0.2">
      <c r="A54" s="19">
        <v>8</v>
      </c>
      <c r="B54" s="20" t="s">
        <v>25</v>
      </c>
      <c r="C54" s="21" t="s">
        <v>45</v>
      </c>
    </row>
    <row r="55" spans="1:3" ht="14.25" customHeight="1" x14ac:dyDescent="0.2">
      <c r="A55" s="19">
        <v>9</v>
      </c>
      <c r="B55" s="20" t="s">
        <v>27</v>
      </c>
      <c r="C55" s="21" t="s">
        <v>54</v>
      </c>
    </row>
    <row r="56" spans="1:3" ht="14.25" customHeight="1" x14ac:dyDescent="0.2">
      <c r="A56" s="19">
        <v>10</v>
      </c>
      <c r="B56" s="20" t="s">
        <v>29</v>
      </c>
      <c r="C56" s="21" t="s">
        <v>45</v>
      </c>
    </row>
    <row r="57" spans="1:3" ht="14.25" customHeight="1" x14ac:dyDescent="0.2">
      <c r="A57" s="19">
        <v>11</v>
      </c>
      <c r="B57" s="20" t="s">
        <v>30</v>
      </c>
      <c r="C57" s="21" t="s">
        <v>31</v>
      </c>
    </row>
    <row r="58" spans="1:3" ht="14.25" customHeight="1" x14ac:dyDescent="0.2">
      <c r="A58" s="19">
        <v>12</v>
      </c>
      <c r="B58" s="20" t="s">
        <v>32</v>
      </c>
      <c r="C58" s="21" t="s">
        <v>55</v>
      </c>
    </row>
    <row r="59" spans="1:3" ht="14.25" customHeight="1" x14ac:dyDescent="0.2">
      <c r="A59" s="19">
        <v>13</v>
      </c>
      <c r="B59" s="20" t="s">
        <v>34</v>
      </c>
      <c r="C59" s="21" t="s">
        <v>20</v>
      </c>
    </row>
    <row r="60" spans="1:3" ht="14.25" customHeight="1" x14ac:dyDescent="0.2">
      <c r="A60" s="19">
        <v>14</v>
      </c>
      <c r="B60" s="20" t="s">
        <v>35</v>
      </c>
      <c r="C60" s="24" t="s">
        <v>22</v>
      </c>
    </row>
    <row r="61" spans="1:3" ht="15" customHeight="1" thickBot="1" x14ac:dyDescent="0.25">
      <c r="A61" s="25">
        <v>15</v>
      </c>
      <c r="B61" s="26" t="s">
        <v>36</v>
      </c>
      <c r="C61" s="27" t="s">
        <v>24</v>
      </c>
    </row>
    <row r="62" spans="1:3" ht="15.75" customHeight="1" x14ac:dyDescent="0.25">
      <c r="A62" s="13"/>
      <c r="B62" s="14"/>
      <c r="C62" s="15"/>
    </row>
    <row r="63" spans="1:3" ht="27.2" customHeight="1" x14ac:dyDescent="0.25">
      <c r="A63" s="16" t="s">
        <v>56</v>
      </c>
      <c r="B63" s="17" t="s">
        <v>9</v>
      </c>
      <c r="C63" s="18" t="s">
        <v>57</v>
      </c>
    </row>
    <row r="64" spans="1:3" ht="38.25" customHeight="1" x14ac:dyDescent="0.2">
      <c r="A64" s="19">
        <v>1</v>
      </c>
      <c r="B64" s="20" t="s">
        <v>11</v>
      </c>
      <c r="C64" s="21" t="s">
        <v>58</v>
      </c>
    </row>
    <row r="65" spans="1:3" ht="14.25" customHeight="1" x14ac:dyDescent="0.2">
      <c r="A65" s="19">
        <v>2</v>
      </c>
      <c r="B65" s="22" t="s">
        <v>13</v>
      </c>
      <c r="C65" s="21" t="s">
        <v>50</v>
      </c>
    </row>
    <row r="66" spans="1:3" ht="14.25" customHeight="1" x14ac:dyDescent="0.2">
      <c r="A66" s="19">
        <v>3</v>
      </c>
      <c r="B66" s="22" t="s">
        <v>15</v>
      </c>
      <c r="C66" s="23" t="s">
        <v>16</v>
      </c>
    </row>
    <row r="67" spans="1:3" ht="14.25" customHeight="1" x14ac:dyDescent="0.2">
      <c r="A67" s="19">
        <v>4</v>
      </c>
      <c r="B67" s="20" t="s">
        <v>17</v>
      </c>
      <c r="C67" s="21" t="s">
        <v>59</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45</v>
      </c>
    </row>
    <row r="72" spans="1:3" ht="14.25" customHeight="1" x14ac:dyDescent="0.2">
      <c r="A72" s="19">
        <v>9</v>
      </c>
      <c r="B72" s="20" t="s">
        <v>27</v>
      </c>
      <c r="C72" s="21" t="s">
        <v>44</v>
      </c>
    </row>
    <row r="73" spans="1:3" ht="14.25" customHeight="1" x14ac:dyDescent="0.2">
      <c r="A73" s="19">
        <v>10</v>
      </c>
      <c r="B73" s="20" t="s">
        <v>29</v>
      </c>
      <c r="C73" s="21" t="s">
        <v>45</v>
      </c>
    </row>
    <row r="74" spans="1:3" ht="14.25" customHeight="1" x14ac:dyDescent="0.2">
      <c r="A74" s="19">
        <v>11</v>
      </c>
      <c r="B74" s="20" t="s">
        <v>30</v>
      </c>
      <c r="C74" s="21" t="s">
        <v>31</v>
      </c>
    </row>
    <row r="75" spans="1:3" ht="14.25" customHeight="1" x14ac:dyDescent="0.2">
      <c r="A75" s="19">
        <v>12</v>
      </c>
      <c r="B75" s="20" t="s">
        <v>32</v>
      </c>
      <c r="C75" s="21" t="s">
        <v>60</v>
      </c>
    </row>
    <row r="76" spans="1:3" ht="14.25" customHeight="1" x14ac:dyDescent="0.2">
      <c r="A76" s="19">
        <v>13</v>
      </c>
      <c r="B76" s="20" t="s">
        <v>34</v>
      </c>
      <c r="C76" s="21" t="s">
        <v>20</v>
      </c>
    </row>
    <row r="77" spans="1:3" ht="14.25" customHeight="1" x14ac:dyDescent="0.2">
      <c r="A77" s="19">
        <v>14</v>
      </c>
      <c r="B77" s="20" t="s">
        <v>35</v>
      </c>
      <c r="C77" s="24" t="s">
        <v>22</v>
      </c>
    </row>
    <row r="78" spans="1:3" ht="15" customHeight="1" thickBot="1" x14ac:dyDescent="0.25">
      <c r="A78" s="25">
        <v>15</v>
      </c>
      <c r="B78" s="26" t="s">
        <v>36</v>
      </c>
      <c r="C78" s="27" t="s">
        <v>24</v>
      </c>
    </row>
    <row r="79" spans="1:3" ht="15.75" customHeight="1" x14ac:dyDescent="0.25">
      <c r="A79" s="13"/>
      <c r="B79" s="14"/>
      <c r="C79" s="15"/>
    </row>
    <row r="80" spans="1:3" ht="27.2" customHeight="1" x14ac:dyDescent="0.25">
      <c r="A80" s="16" t="s">
        <v>61</v>
      </c>
      <c r="B80" s="17" t="s">
        <v>9</v>
      </c>
      <c r="C80" s="18" t="s">
        <v>62</v>
      </c>
    </row>
    <row r="81" spans="1:3" ht="38.25" customHeight="1" x14ac:dyDescent="0.2">
      <c r="A81" s="19">
        <v>1</v>
      </c>
      <c r="B81" s="20" t="s">
        <v>11</v>
      </c>
      <c r="C81" s="21" t="s">
        <v>63</v>
      </c>
    </row>
    <row r="82" spans="1:3" ht="14.25" customHeight="1" x14ac:dyDescent="0.2">
      <c r="A82" s="19">
        <v>2</v>
      </c>
      <c r="B82" s="22" t="s">
        <v>13</v>
      </c>
      <c r="C82" s="21" t="s">
        <v>64</v>
      </c>
    </row>
    <row r="83" spans="1:3" ht="14.25" customHeight="1" x14ac:dyDescent="0.2">
      <c r="A83" s="19">
        <v>3</v>
      </c>
      <c r="B83" s="22" t="s">
        <v>15</v>
      </c>
      <c r="C83" s="23" t="s">
        <v>16</v>
      </c>
    </row>
    <row r="84" spans="1:3" ht="14.25" customHeight="1" x14ac:dyDescent="0.2">
      <c r="A84" s="19">
        <v>4</v>
      </c>
      <c r="B84" s="20" t="s">
        <v>17</v>
      </c>
      <c r="C84" s="21" t="s">
        <v>18</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65</v>
      </c>
    </row>
    <row r="89" spans="1:3" ht="14.25" customHeight="1" x14ac:dyDescent="0.2">
      <c r="A89" s="19">
        <v>9</v>
      </c>
      <c r="B89" s="20" t="s">
        <v>27</v>
      </c>
      <c r="C89" s="21" t="s">
        <v>66</v>
      </c>
    </row>
    <row r="90" spans="1:3" ht="14.25" customHeight="1" x14ac:dyDescent="0.2">
      <c r="A90" s="19">
        <v>10</v>
      </c>
      <c r="B90" s="20" t="s">
        <v>29</v>
      </c>
      <c r="C90" s="21" t="s">
        <v>45</v>
      </c>
    </row>
    <row r="91" spans="1:3" ht="14.25" customHeight="1" x14ac:dyDescent="0.2">
      <c r="A91" s="19">
        <v>11</v>
      </c>
      <c r="B91" s="20" t="s">
        <v>30</v>
      </c>
      <c r="C91" s="21" t="s">
        <v>31</v>
      </c>
    </row>
    <row r="92" spans="1:3" ht="14.25" customHeight="1" x14ac:dyDescent="0.2">
      <c r="A92" s="19">
        <v>12</v>
      </c>
      <c r="B92" s="20" t="s">
        <v>32</v>
      </c>
      <c r="C92" s="21" t="s">
        <v>18</v>
      </c>
    </row>
    <row r="93" spans="1:3" ht="14.25" customHeight="1" x14ac:dyDescent="0.2">
      <c r="A93" s="19">
        <v>13</v>
      </c>
      <c r="B93" s="20" t="s">
        <v>34</v>
      </c>
      <c r="C93" s="21" t="s">
        <v>20</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67</v>
      </c>
      <c r="B97" s="17" t="s">
        <v>9</v>
      </c>
      <c r="C97" s="18" t="s">
        <v>68</v>
      </c>
    </row>
    <row r="98" spans="1:3" ht="38.25" customHeight="1" x14ac:dyDescent="0.2">
      <c r="A98" s="19">
        <v>1</v>
      </c>
      <c r="B98" s="20" t="s">
        <v>11</v>
      </c>
      <c r="C98" s="21" t="s">
        <v>69</v>
      </c>
    </row>
    <row r="99" spans="1:3" ht="14.25" customHeight="1" x14ac:dyDescent="0.2">
      <c r="A99" s="19">
        <v>2</v>
      </c>
      <c r="B99" s="22" t="s">
        <v>13</v>
      </c>
      <c r="C99" s="21" t="s">
        <v>70</v>
      </c>
    </row>
    <row r="100" spans="1:3" ht="14.25" customHeight="1" x14ac:dyDescent="0.2">
      <c r="A100" s="19">
        <v>3</v>
      </c>
      <c r="B100" s="22" t="s">
        <v>15</v>
      </c>
      <c r="C100" s="23" t="s">
        <v>16</v>
      </c>
    </row>
    <row r="101" spans="1:3" ht="14.25" customHeight="1" x14ac:dyDescent="0.2">
      <c r="A101" s="19">
        <v>4</v>
      </c>
      <c r="B101" s="20" t="s">
        <v>17</v>
      </c>
      <c r="C101" s="21" t="s">
        <v>18</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45</v>
      </c>
    </row>
    <row r="106" spans="1:3" ht="14.25" customHeight="1" x14ac:dyDescent="0.2">
      <c r="A106" s="19">
        <v>9</v>
      </c>
      <c r="B106" s="20" t="s">
        <v>27</v>
      </c>
      <c r="C106" s="21" t="s">
        <v>28</v>
      </c>
    </row>
    <row r="107" spans="1:3" ht="14.25" customHeight="1" x14ac:dyDescent="0.2">
      <c r="A107" s="19">
        <v>10</v>
      </c>
      <c r="B107" s="20" t="s">
        <v>29</v>
      </c>
      <c r="C107" s="21" t="s">
        <v>45</v>
      </c>
    </row>
    <row r="108" spans="1:3" ht="14.25" customHeight="1" x14ac:dyDescent="0.2">
      <c r="A108" s="19">
        <v>11</v>
      </c>
      <c r="B108" s="20" t="s">
        <v>30</v>
      </c>
      <c r="C108" s="21" t="s">
        <v>31</v>
      </c>
    </row>
    <row r="109" spans="1:3" ht="14.25" customHeight="1" x14ac:dyDescent="0.2">
      <c r="A109" s="19">
        <v>12</v>
      </c>
      <c r="B109" s="20" t="s">
        <v>32</v>
      </c>
      <c r="C109" s="21" t="s">
        <v>33</v>
      </c>
    </row>
    <row r="110" spans="1:3" ht="14.25" customHeight="1" x14ac:dyDescent="0.2">
      <c r="A110" s="19">
        <v>13</v>
      </c>
      <c r="B110" s="20" t="s">
        <v>34</v>
      </c>
      <c r="C110" s="21" t="s">
        <v>20</v>
      </c>
    </row>
    <row r="111" spans="1:3" ht="14.25" customHeight="1" x14ac:dyDescent="0.2">
      <c r="A111" s="19">
        <v>14</v>
      </c>
      <c r="B111" s="20" t="s">
        <v>35</v>
      </c>
      <c r="C111" s="24" t="s">
        <v>22</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71</v>
      </c>
      <c r="B114" s="17" t="s">
        <v>9</v>
      </c>
      <c r="C114" s="18" t="s">
        <v>72</v>
      </c>
    </row>
    <row r="115" spans="1:3" ht="38.25" customHeight="1" x14ac:dyDescent="0.2">
      <c r="A115" s="19">
        <v>1</v>
      </c>
      <c r="B115" s="20" t="s">
        <v>11</v>
      </c>
      <c r="C115" s="21" t="s">
        <v>73</v>
      </c>
    </row>
    <row r="116" spans="1:3" ht="14.25" customHeight="1" x14ac:dyDescent="0.2">
      <c r="A116" s="19">
        <v>2</v>
      </c>
      <c r="B116" s="22" t="s">
        <v>13</v>
      </c>
      <c r="C116" s="21" t="s">
        <v>74</v>
      </c>
    </row>
    <row r="117" spans="1:3" ht="14.25" customHeight="1" x14ac:dyDescent="0.2">
      <c r="A117" s="19">
        <v>3</v>
      </c>
      <c r="B117" s="22" t="s">
        <v>15</v>
      </c>
      <c r="C117" s="23" t="s">
        <v>41</v>
      </c>
    </row>
    <row r="118" spans="1:3" ht="14.25" customHeight="1" x14ac:dyDescent="0.2">
      <c r="A118" s="19">
        <v>4</v>
      </c>
      <c r="B118" s="20" t="s">
        <v>17</v>
      </c>
      <c r="C118" s="21" t="s">
        <v>75</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45</v>
      </c>
    </row>
    <row r="123" spans="1:3" ht="14.25" customHeight="1" x14ac:dyDescent="0.2">
      <c r="A123" s="19">
        <v>9</v>
      </c>
      <c r="B123" s="20" t="s">
        <v>27</v>
      </c>
      <c r="C123" s="21" t="s">
        <v>28</v>
      </c>
    </row>
    <row r="124" spans="1:3" ht="14.25" customHeight="1" x14ac:dyDescent="0.2">
      <c r="A124" s="19">
        <v>10</v>
      </c>
      <c r="B124" s="20" t="s">
        <v>29</v>
      </c>
      <c r="C124" s="21" t="s">
        <v>45</v>
      </c>
    </row>
    <row r="125" spans="1:3" ht="14.25" customHeight="1" x14ac:dyDescent="0.2">
      <c r="A125" s="19">
        <v>11</v>
      </c>
      <c r="B125" s="20" t="s">
        <v>30</v>
      </c>
      <c r="C125" s="21" t="s">
        <v>31</v>
      </c>
    </row>
    <row r="126" spans="1:3" ht="14.25" customHeight="1" x14ac:dyDescent="0.2">
      <c r="A126" s="19">
        <v>12</v>
      </c>
      <c r="B126" s="20" t="s">
        <v>32</v>
      </c>
      <c r="C126" s="21" t="s">
        <v>76</v>
      </c>
    </row>
    <row r="127" spans="1:3" ht="14.25" customHeight="1" x14ac:dyDescent="0.2">
      <c r="A127" s="19">
        <v>13</v>
      </c>
      <c r="B127" s="20" t="s">
        <v>34</v>
      </c>
      <c r="C127" s="21" t="s">
        <v>20</v>
      </c>
    </row>
    <row r="128" spans="1:3" ht="14.25" customHeight="1" x14ac:dyDescent="0.2">
      <c r="A128" s="19">
        <v>14</v>
      </c>
      <c r="B128" s="20" t="s">
        <v>35</v>
      </c>
      <c r="C128" s="24" t="s">
        <v>22</v>
      </c>
    </row>
    <row r="129" spans="1:3" ht="15" customHeight="1" thickBot="1" x14ac:dyDescent="0.25">
      <c r="A129" s="25">
        <v>15</v>
      </c>
      <c r="B129" s="26" t="s">
        <v>36</v>
      </c>
      <c r="C129" s="27" t="s">
        <v>24</v>
      </c>
    </row>
    <row r="130" spans="1:3" ht="15.75" customHeight="1" x14ac:dyDescent="0.25">
      <c r="A130" s="13"/>
      <c r="B130" s="14"/>
      <c r="C130" s="15"/>
    </row>
    <row r="131" spans="1:3" ht="27.2" customHeight="1" x14ac:dyDescent="0.25">
      <c r="A131" s="16" t="s">
        <v>77</v>
      </c>
      <c r="B131" s="17" t="s">
        <v>9</v>
      </c>
      <c r="C131" s="18" t="s">
        <v>78</v>
      </c>
    </row>
    <row r="132" spans="1:3" ht="38.25" customHeight="1" x14ac:dyDescent="0.2">
      <c r="A132" s="19">
        <v>1</v>
      </c>
      <c r="B132" s="20" t="s">
        <v>11</v>
      </c>
      <c r="C132" s="21" t="s">
        <v>79</v>
      </c>
    </row>
    <row r="133" spans="1:3" ht="14.25" customHeight="1" x14ac:dyDescent="0.2">
      <c r="A133" s="19">
        <v>2</v>
      </c>
      <c r="B133" s="22" t="s">
        <v>13</v>
      </c>
      <c r="C133" s="21" t="s">
        <v>80</v>
      </c>
    </row>
    <row r="134" spans="1:3" ht="14.25" customHeight="1" x14ac:dyDescent="0.2">
      <c r="A134" s="19">
        <v>3</v>
      </c>
      <c r="B134" s="22" t="s">
        <v>15</v>
      </c>
      <c r="C134" s="23" t="s">
        <v>41</v>
      </c>
    </row>
    <row r="135" spans="1:3" ht="14.25" customHeight="1" x14ac:dyDescent="0.2">
      <c r="A135" s="19">
        <v>4</v>
      </c>
      <c r="B135" s="20" t="s">
        <v>17</v>
      </c>
      <c r="C135" s="21" t="s">
        <v>18</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45</v>
      </c>
    </row>
    <row r="140" spans="1:3" ht="14.25" customHeight="1" x14ac:dyDescent="0.2">
      <c r="A140" s="19">
        <v>9</v>
      </c>
      <c r="B140" s="20" t="s">
        <v>27</v>
      </c>
      <c r="C140" s="21" t="s">
        <v>28</v>
      </c>
    </row>
    <row r="141" spans="1:3" ht="14.25" customHeight="1" x14ac:dyDescent="0.2">
      <c r="A141" s="19">
        <v>10</v>
      </c>
      <c r="B141" s="20" t="s">
        <v>29</v>
      </c>
      <c r="C141" s="21" t="s">
        <v>45</v>
      </c>
    </row>
    <row r="142" spans="1:3" ht="14.25" customHeight="1" x14ac:dyDescent="0.2">
      <c r="A142" s="19">
        <v>11</v>
      </c>
      <c r="B142" s="20" t="s">
        <v>30</v>
      </c>
      <c r="C142" s="21" t="s">
        <v>31</v>
      </c>
    </row>
    <row r="143" spans="1:3" ht="14.25" customHeight="1" x14ac:dyDescent="0.2">
      <c r="A143" s="19">
        <v>12</v>
      </c>
      <c r="B143" s="20" t="s">
        <v>32</v>
      </c>
      <c r="C143" s="21" t="s">
        <v>33</v>
      </c>
    </row>
    <row r="144" spans="1:3" ht="14.25" customHeight="1" x14ac:dyDescent="0.2">
      <c r="A144" s="19">
        <v>13</v>
      </c>
      <c r="B144" s="20" t="s">
        <v>34</v>
      </c>
      <c r="C144" s="21" t="s">
        <v>20</v>
      </c>
    </row>
    <row r="145" spans="1:3" ht="14.25" customHeight="1" x14ac:dyDescent="0.2">
      <c r="A145" s="19">
        <v>14</v>
      </c>
      <c r="B145" s="20" t="s">
        <v>35</v>
      </c>
      <c r="C145" s="24" t="s">
        <v>22</v>
      </c>
    </row>
    <row r="146" spans="1:3" ht="15" customHeight="1" thickBot="1" x14ac:dyDescent="0.25">
      <c r="A146" s="25">
        <v>15</v>
      </c>
      <c r="B146" s="26" t="s">
        <v>36</v>
      </c>
      <c r="C146" s="27" t="s">
        <v>24</v>
      </c>
    </row>
    <row r="147" spans="1:3" ht="15.75" customHeight="1" x14ac:dyDescent="0.25">
      <c r="A147" s="13"/>
      <c r="B147" s="14"/>
      <c r="C147" s="15"/>
    </row>
    <row r="148" spans="1:3" ht="27.2" customHeight="1" x14ac:dyDescent="0.25">
      <c r="A148" s="16" t="s">
        <v>81</v>
      </c>
      <c r="B148" s="17" t="s">
        <v>9</v>
      </c>
      <c r="C148" s="18" t="s">
        <v>82</v>
      </c>
    </row>
    <row r="149" spans="1:3" ht="38.25" customHeight="1" x14ac:dyDescent="0.2">
      <c r="A149" s="19">
        <v>1</v>
      </c>
      <c r="B149" s="20" t="s">
        <v>11</v>
      </c>
      <c r="C149" s="21" t="s">
        <v>83</v>
      </c>
    </row>
    <row r="150" spans="1:3" ht="14.25" customHeight="1" x14ac:dyDescent="0.2">
      <c r="A150" s="19">
        <v>2</v>
      </c>
      <c r="B150" s="22" t="s">
        <v>13</v>
      </c>
      <c r="C150" s="21" t="s">
        <v>64</v>
      </c>
    </row>
    <row r="151" spans="1:3" ht="14.25" customHeight="1" x14ac:dyDescent="0.2">
      <c r="A151" s="19">
        <v>3</v>
      </c>
      <c r="B151" s="22" t="s">
        <v>15</v>
      </c>
      <c r="C151" s="23" t="s">
        <v>16</v>
      </c>
    </row>
    <row r="152" spans="1:3" ht="14.25" customHeight="1" x14ac:dyDescent="0.2">
      <c r="A152" s="19">
        <v>4</v>
      </c>
      <c r="B152" s="20" t="s">
        <v>17</v>
      </c>
      <c r="C152" s="21" t="s">
        <v>84</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85</v>
      </c>
    </row>
    <row r="157" spans="1:3" ht="14.25" customHeight="1" x14ac:dyDescent="0.2">
      <c r="A157" s="19">
        <v>9</v>
      </c>
      <c r="B157" s="20" t="s">
        <v>27</v>
      </c>
      <c r="C157" s="21" t="s">
        <v>66</v>
      </c>
    </row>
    <row r="158" spans="1:3" ht="14.25" customHeight="1" x14ac:dyDescent="0.2">
      <c r="A158" s="19">
        <v>10</v>
      </c>
      <c r="B158" s="20" t="s">
        <v>29</v>
      </c>
      <c r="C158" s="21" t="s">
        <v>86</v>
      </c>
    </row>
    <row r="159" spans="1:3" ht="14.25" customHeight="1" x14ac:dyDescent="0.2">
      <c r="A159" s="19">
        <v>11</v>
      </c>
      <c r="B159" s="20" t="s">
        <v>30</v>
      </c>
      <c r="C159" s="21" t="s">
        <v>87</v>
      </c>
    </row>
    <row r="160" spans="1:3" ht="14.25" customHeight="1" x14ac:dyDescent="0.2">
      <c r="A160" s="19">
        <v>12</v>
      </c>
      <c r="B160" s="20" t="s">
        <v>32</v>
      </c>
      <c r="C160" s="21" t="s">
        <v>88</v>
      </c>
    </row>
    <row r="161" spans="1:3" ht="14.25" customHeight="1" x14ac:dyDescent="0.2">
      <c r="A161" s="19">
        <v>13</v>
      </c>
      <c r="B161" s="20" t="s">
        <v>34</v>
      </c>
      <c r="C161" s="21" t="s">
        <v>89</v>
      </c>
    </row>
    <row r="162" spans="1:3" ht="14.25" customHeight="1" x14ac:dyDescent="0.2">
      <c r="A162" s="19">
        <v>14</v>
      </c>
      <c r="B162" s="20" t="s">
        <v>35</v>
      </c>
      <c r="C162" s="24" t="s">
        <v>22</v>
      </c>
    </row>
    <row r="163" spans="1:3" ht="15" customHeight="1" thickBot="1" x14ac:dyDescent="0.25">
      <c r="A163" s="25">
        <v>15</v>
      </c>
      <c r="B163" s="26" t="s">
        <v>36</v>
      </c>
      <c r="C163" s="27" t="s">
        <v>90</v>
      </c>
    </row>
    <row r="164" spans="1:3" ht="15.75" customHeight="1" x14ac:dyDescent="0.25">
      <c r="A164" s="13"/>
      <c r="B164" s="14"/>
      <c r="C164" s="15"/>
    </row>
    <row r="165" spans="1:3" ht="27.2" customHeight="1" x14ac:dyDescent="0.25">
      <c r="A165" s="16" t="s">
        <v>91</v>
      </c>
      <c r="B165" s="17" t="s">
        <v>9</v>
      </c>
      <c r="C165" s="18" t="s">
        <v>92</v>
      </c>
    </row>
    <row r="166" spans="1:3" ht="38.25" customHeight="1" x14ac:dyDescent="0.2">
      <c r="A166" s="19">
        <v>1</v>
      </c>
      <c r="B166" s="20" t="s">
        <v>11</v>
      </c>
      <c r="C166" s="21" t="s">
        <v>93</v>
      </c>
    </row>
    <row r="167" spans="1:3" ht="14.25" customHeight="1" x14ac:dyDescent="0.2">
      <c r="A167" s="19">
        <v>2</v>
      </c>
      <c r="B167" s="22" t="s">
        <v>13</v>
      </c>
      <c r="C167" s="21" t="s">
        <v>94</v>
      </c>
    </row>
    <row r="168" spans="1:3" ht="14.25" customHeight="1" x14ac:dyDescent="0.2">
      <c r="A168" s="19">
        <v>3</v>
      </c>
      <c r="B168" s="22" t="s">
        <v>15</v>
      </c>
      <c r="C168" s="23" t="s">
        <v>41</v>
      </c>
    </row>
    <row r="169" spans="1:3" ht="14.25" customHeight="1" x14ac:dyDescent="0.2">
      <c r="A169" s="19">
        <v>4</v>
      </c>
      <c r="B169" s="20" t="s">
        <v>17</v>
      </c>
      <c r="C169" s="21" t="s">
        <v>55</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45</v>
      </c>
    </row>
    <row r="174" spans="1:3" ht="14.25" customHeight="1" x14ac:dyDescent="0.2">
      <c r="A174" s="19">
        <v>9</v>
      </c>
      <c r="B174" s="20" t="s">
        <v>27</v>
      </c>
      <c r="C174" s="21" t="s">
        <v>44</v>
      </c>
    </row>
    <row r="175" spans="1:3" ht="14.25" customHeight="1" x14ac:dyDescent="0.2">
      <c r="A175" s="19">
        <v>10</v>
      </c>
      <c r="B175" s="20" t="s">
        <v>29</v>
      </c>
      <c r="C175" s="21" t="s">
        <v>45</v>
      </c>
    </row>
    <row r="176" spans="1:3" ht="14.25" customHeight="1" x14ac:dyDescent="0.2">
      <c r="A176" s="19">
        <v>11</v>
      </c>
      <c r="B176" s="20" t="s">
        <v>30</v>
      </c>
      <c r="C176" s="21" t="s">
        <v>31</v>
      </c>
    </row>
    <row r="177" spans="1:3" ht="14.25" customHeight="1" x14ac:dyDescent="0.2">
      <c r="A177" s="19">
        <v>12</v>
      </c>
      <c r="B177" s="20" t="s">
        <v>32</v>
      </c>
      <c r="C177" s="21" t="s">
        <v>55</v>
      </c>
    </row>
    <row r="178" spans="1:3" ht="14.25" customHeight="1" x14ac:dyDescent="0.2">
      <c r="A178" s="19">
        <v>13</v>
      </c>
      <c r="B178" s="20" t="s">
        <v>34</v>
      </c>
      <c r="C178" s="21" t="s">
        <v>20</v>
      </c>
    </row>
    <row r="179" spans="1:3" ht="14.25" customHeight="1" x14ac:dyDescent="0.2">
      <c r="A179" s="19">
        <v>14</v>
      </c>
      <c r="B179" s="20" t="s">
        <v>35</v>
      </c>
      <c r="C179" s="24" t="s">
        <v>22</v>
      </c>
    </row>
    <row r="180" spans="1:3" ht="15" customHeight="1" thickBot="1" x14ac:dyDescent="0.25">
      <c r="A180" s="25">
        <v>15</v>
      </c>
      <c r="B180" s="26" t="s">
        <v>36</v>
      </c>
      <c r="C180" s="27" t="s">
        <v>24</v>
      </c>
    </row>
    <row r="181" spans="1:3" ht="15.75" customHeight="1" x14ac:dyDescent="0.25">
      <c r="A181" s="13"/>
      <c r="B181" s="14"/>
      <c r="C181" s="15"/>
    </row>
    <row r="182" spans="1:3" ht="27.2" customHeight="1" x14ac:dyDescent="0.25">
      <c r="A182" s="16" t="s">
        <v>95</v>
      </c>
      <c r="B182" s="17" t="s">
        <v>9</v>
      </c>
      <c r="C182" s="18" t="s">
        <v>96</v>
      </c>
    </row>
    <row r="183" spans="1:3" ht="38.25" customHeight="1" x14ac:dyDescent="0.2">
      <c r="A183" s="19">
        <v>1</v>
      </c>
      <c r="B183" s="20" t="s">
        <v>11</v>
      </c>
      <c r="C183" s="21" t="s">
        <v>97</v>
      </c>
    </row>
    <row r="184" spans="1:3" ht="14.25" customHeight="1" x14ac:dyDescent="0.2">
      <c r="A184" s="19">
        <v>2</v>
      </c>
      <c r="B184" s="22" t="s">
        <v>13</v>
      </c>
      <c r="C184" s="21" t="s">
        <v>70</v>
      </c>
    </row>
    <row r="185" spans="1:3" ht="14.25" customHeight="1" x14ac:dyDescent="0.2">
      <c r="A185" s="19">
        <v>3</v>
      </c>
      <c r="B185" s="22" t="s">
        <v>15</v>
      </c>
      <c r="C185" s="23" t="s">
        <v>16</v>
      </c>
    </row>
    <row r="186" spans="1:3" ht="14.25" customHeight="1" x14ac:dyDescent="0.2">
      <c r="A186" s="19">
        <v>4</v>
      </c>
      <c r="B186" s="20" t="s">
        <v>17</v>
      </c>
      <c r="C186" s="21" t="s">
        <v>84</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85</v>
      </c>
    </row>
    <row r="191" spans="1:3" ht="14.25" customHeight="1" x14ac:dyDescent="0.2">
      <c r="A191" s="19">
        <v>9</v>
      </c>
      <c r="B191" s="20" t="s">
        <v>27</v>
      </c>
      <c r="C191" s="21" t="s">
        <v>66</v>
      </c>
    </row>
    <row r="192" spans="1:3" ht="14.25" customHeight="1" x14ac:dyDescent="0.2">
      <c r="A192" s="19">
        <v>10</v>
      </c>
      <c r="B192" s="20" t="s">
        <v>29</v>
      </c>
      <c r="C192" s="21" t="s">
        <v>98</v>
      </c>
    </row>
    <row r="193" spans="1:3" ht="14.25" customHeight="1" x14ac:dyDescent="0.2">
      <c r="A193" s="19">
        <v>11</v>
      </c>
      <c r="B193" s="20" t="s">
        <v>30</v>
      </c>
      <c r="C193" s="21" t="s">
        <v>99</v>
      </c>
    </row>
    <row r="194" spans="1:3" ht="14.25" customHeight="1" x14ac:dyDescent="0.2">
      <c r="A194" s="19">
        <v>12</v>
      </c>
      <c r="B194" s="20" t="s">
        <v>32</v>
      </c>
      <c r="C194" s="21" t="s">
        <v>100</v>
      </c>
    </row>
    <row r="195" spans="1:3" ht="14.25" customHeight="1" x14ac:dyDescent="0.2">
      <c r="A195" s="19">
        <v>13</v>
      </c>
      <c r="B195" s="20" t="s">
        <v>34</v>
      </c>
      <c r="C195" s="21" t="s">
        <v>101</v>
      </c>
    </row>
    <row r="196" spans="1:3" ht="14.25" customHeight="1" x14ac:dyDescent="0.2">
      <c r="A196" s="19">
        <v>14</v>
      </c>
      <c r="B196" s="20" t="s">
        <v>35</v>
      </c>
      <c r="C196" s="24" t="s">
        <v>22</v>
      </c>
    </row>
    <row r="197" spans="1:3" ht="15" customHeight="1" thickBot="1" x14ac:dyDescent="0.25">
      <c r="A197" s="25">
        <v>15</v>
      </c>
      <c r="B197" s="26" t="s">
        <v>36</v>
      </c>
      <c r="C197" s="27" t="s">
        <v>102</v>
      </c>
    </row>
    <row r="198" spans="1:3" ht="15.75" customHeight="1" x14ac:dyDescent="0.25">
      <c r="A198" s="13"/>
      <c r="B198" s="14"/>
      <c r="C198" s="15"/>
    </row>
    <row r="199" spans="1:3" ht="27.2" customHeight="1" x14ac:dyDescent="0.25">
      <c r="A199" s="16" t="s">
        <v>103</v>
      </c>
      <c r="B199" s="17" t="s">
        <v>9</v>
      </c>
      <c r="C199" s="18" t="s">
        <v>104</v>
      </c>
    </row>
    <row r="200" spans="1:3" ht="38.25" customHeight="1" x14ac:dyDescent="0.2">
      <c r="A200" s="19">
        <v>1</v>
      </c>
      <c r="B200" s="20" t="s">
        <v>11</v>
      </c>
      <c r="C200" s="21" t="s">
        <v>105</v>
      </c>
    </row>
    <row r="201" spans="1:3" ht="14.25" customHeight="1" x14ac:dyDescent="0.2">
      <c r="A201" s="19">
        <v>2</v>
      </c>
      <c r="B201" s="22" t="s">
        <v>13</v>
      </c>
      <c r="C201" s="21" t="s">
        <v>74</v>
      </c>
    </row>
    <row r="202" spans="1:3" ht="14.25" customHeight="1" x14ac:dyDescent="0.2">
      <c r="A202" s="19">
        <v>3</v>
      </c>
      <c r="B202" s="22" t="s">
        <v>15</v>
      </c>
      <c r="C202" s="23" t="s">
        <v>41</v>
      </c>
    </row>
    <row r="203" spans="1:3" ht="14.25" customHeight="1" x14ac:dyDescent="0.2">
      <c r="A203" s="19">
        <v>4</v>
      </c>
      <c r="B203" s="20" t="s">
        <v>17</v>
      </c>
      <c r="C203" s="21" t="s">
        <v>106</v>
      </c>
    </row>
    <row r="204" spans="1:3" ht="14.25" customHeight="1" x14ac:dyDescent="0.2">
      <c r="A204" s="19">
        <v>5</v>
      </c>
      <c r="B204" s="20" t="s">
        <v>19</v>
      </c>
      <c r="C204" s="21" t="s">
        <v>20</v>
      </c>
    </row>
    <row r="205" spans="1:3" ht="14.25" customHeight="1" x14ac:dyDescent="0.2">
      <c r="A205" s="19">
        <v>6</v>
      </c>
      <c r="B205" s="20" t="s">
        <v>21</v>
      </c>
      <c r="C205" s="24" t="s">
        <v>22</v>
      </c>
    </row>
    <row r="206" spans="1:3" ht="14.25" customHeight="1" x14ac:dyDescent="0.2">
      <c r="A206" s="19">
        <v>7</v>
      </c>
      <c r="B206" s="20" t="s">
        <v>23</v>
      </c>
      <c r="C206" s="21" t="s">
        <v>24</v>
      </c>
    </row>
    <row r="207" spans="1:3" ht="14.25" customHeight="1" x14ac:dyDescent="0.2">
      <c r="A207" s="19">
        <v>8</v>
      </c>
      <c r="B207" s="20" t="s">
        <v>25</v>
      </c>
      <c r="C207" s="21" t="s">
        <v>45</v>
      </c>
    </row>
    <row r="208" spans="1:3" ht="14.25" customHeight="1" x14ac:dyDescent="0.2">
      <c r="A208" s="19">
        <v>9</v>
      </c>
      <c r="B208" s="20" t="s">
        <v>27</v>
      </c>
      <c r="C208" s="21" t="s">
        <v>44</v>
      </c>
    </row>
    <row r="209" spans="1:3" ht="14.25" customHeight="1" x14ac:dyDescent="0.2">
      <c r="A209" s="19">
        <v>10</v>
      </c>
      <c r="B209" s="20" t="s">
        <v>29</v>
      </c>
      <c r="C209" s="21" t="s">
        <v>45</v>
      </c>
    </row>
    <row r="210" spans="1:3" ht="14.25" customHeight="1" x14ac:dyDescent="0.2">
      <c r="A210" s="19">
        <v>11</v>
      </c>
      <c r="B210" s="20" t="s">
        <v>30</v>
      </c>
      <c r="C210" s="21" t="s">
        <v>31</v>
      </c>
    </row>
    <row r="211" spans="1:3" ht="14.25" customHeight="1" x14ac:dyDescent="0.2">
      <c r="A211" s="19">
        <v>12</v>
      </c>
      <c r="B211" s="20" t="s">
        <v>32</v>
      </c>
      <c r="C211" s="21" t="s">
        <v>107</v>
      </c>
    </row>
    <row r="212" spans="1:3" ht="14.25" customHeight="1" x14ac:dyDescent="0.2">
      <c r="A212" s="19">
        <v>13</v>
      </c>
      <c r="B212" s="20" t="s">
        <v>34</v>
      </c>
      <c r="C212" s="21" t="s">
        <v>20</v>
      </c>
    </row>
    <row r="213" spans="1:3" ht="14.25" customHeight="1" x14ac:dyDescent="0.2">
      <c r="A213" s="19">
        <v>14</v>
      </c>
      <c r="B213" s="20" t="s">
        <v>35</v>
      </c>
      <c r="C213" s="24" t="s">
        <v>22</v>
      </c>
    </row>
    <row r="214" spans="1:3" ht="15" customHeight="1" thickBot="1" x14ac:dyDescent="0.25">
      <c r="A214" s="25">
        <v>15</v>
      </c>
      <c r="B214" s="26" t="s">
        <v>36</v>
      </c>
      <c r="C214" s="27" t="s">
        <v>24</v>
      </c>
    </row>
    <row r="215" spans="1:3" ht="15.75" customHeight="1" x14ac:dyDescent="0.25">
      <c r="A215" s="13"/>
      <c r="B215" s="14"/>
      <c r="C215" s="15"/>
    </row>
    <row r="216" spans="1:3" ht="27.2" customHeight="1" x14ac:dyDescent="0.25">
      <c r="A216" s="16" t="s">
        <v>108</v>
      </c>
      <c r="B216" s="17" t="s">
        <v>9</v>
      </c>
      <c r="C216" s="18" t="s">
        <v>109</v>
      </c>
    </row>
    <row r="217" spans="1:3" ht="38.25" customHeight="1" x14ac:dyDescent="0.2">
      <c r="A217" s="19">
        <v>1</v>
      </c>
      <c r="B217" s="20" t="s">
        <v>11</v>
      </c>
      <c r="C217" s="21" t="s">
        <v>110</v>
      </c>
    </row>
    <row r="218" spans="1:3" ht="14.25" customHeight="1" x14ac:dyDescent="0.2">
      <c r="A218" s="19">
        <v>2</v>
      </c>
      <c r="B218" s="22" t="s">
        <v>13</v>
      </c>
      <c r="C218" s="21" t="s">
        <v>74</v>
      </c>
    </row>
    <row r="219" spans="1:3" ht="14.25" customHeight="1" x14ac:dyDescent="0.2">
      <c r="A219" s="19">
        <v>3</v>
      </c>
      <c r="B219" s="22" t="s">
        <v>15</v>
      </c>
      <c r="C219" s="23" t="s">
        <v>41</v>
      </c>
    </row>
    <row r="220" spans="1:3" ht="14.25" customHeight="1" x14ac:dyDescent="0.2">
      <c r="A220" s="19">
        <v>4</v>
      </c>
      <c r="B220" s="20" t="s">
        <v>17</v>
      </c>
      <c r="C220" s="21" t="s">
        <v>111</v>
      </c>
    </row>
    <row r="221" spans="1:3" ht="14.25" customHeight="1" x14ac:dyDescent="0.2">
      <c r="A221" s="19">
        <v>5</v>
      </c>
      <c r="B221" s="20" t="s">
        <v>19</v>
      </c>
      <c r="C221" s="21" t="s">
        <v>112</v>
      </c>
    </row>
    <row r="222" spans="1:3" ht="14.25" customHeight="1" x14ac:dyDescent="0.2">
      <c r="A222" s="19">
        <v>6</v>
      </c>
      <c r="B222" s="20" t="s">
        <v>21</v>
      </c>
      <c r="C222" s="24" t="s">
        <v>22</v>
      </c>
    </row>
    <row r="223" spans="1:3" ht="14.25" customHeight="1" x14ac:dyDescent="0.2">
      <c r="A223" s="19">
        <v>7</v>
      </c>
      <c r="B223" s="20" t="s">
        <v>23</v>
      </c>
      <c r="C223" s="21" t="s">
        <v>113</v>
      </c>
    </row>
    <row r="224" spans="1:3" ht="14.25" customHeight="1" x14ac:dyDescent="0.2">
      <c r="A224" s="19">
        <v>8</v>
      </c>
      <c r="B224" s="20" t="s">
        <v>25</v>
      </c>
      <c r="C224" s="21" t="s">
        <v>114</v>
      </c>
    </row>
    <row r="225" spans="1:3" ht="14.25" customHeight="1" x14ac:dyDescent="0.2">
      <c r="A225" s="19">
        <v>9</v>
      </c>
      <c r="B225" s="20" t="s">
        <v>27</v>
      </c>
      <c r="C225" s="21" t="s">
        <v>44</v>
      </c>
    </row>
    <row r="226" spans="1:3" ht="14.25" customHeight="1" x14ac:dyDescent="0.2">
      <c r="A226" s="19">
        <v>10</v>
      </c>
      <c r="B226" s="20" t="s">
        <v>29</v>
      </c>
      <c r="C226" s="21" t="s">
        <v>114</v>
      </c>
    </row>
    <row r="227" spans="1:3" ht="14.25" customHeight="1" x14ac:dyDescent="0.2">
      <c r="A227" s="19">
        <v>11</v>
      </c>
      <c r="B227" s="20" t="s">
        <v>30</v>
      </c>
      <c r="C227" s="21" t="s">
        <v>31</v>
      </c>
    </row>
    <row r="228" spans="1:3" ht="14.25" customHeight="1" x14ac:dyDescent="0.2">
      <c r="A228" s="19">
        <v>12</v>
      </c>
      <c r="B228" s="20" t="s">
        <v>32</v>
      </c>
      <c r="C228" s="21" t="s">
        <v>111</v>
      </c>
    </row>
    <row r="229" spans="1:3" ht="14.25" customHeight="1" x14ac:dyDescent="0.2">
      <c r="A229" s="19">
        <v>13</v>
      </c>
      <c r="B229" s="20" t="s">
        <v>34</v>
      </c>
      <c r="C229" s="21" t="s">
        <v>112</v>
      </c>
    </row>
    <row r="230" spans="1:3" ht="14.25" customHeight="1" x14ac:dyDescent="0.2">
      <c r="A230" s="19">
        <v>14</v>
      </c>
      <c r="B230" s="20" t="s">
        <v>35</v>
      </c>
      <c r="C230" s="24" t="s">
        <v>22</v>
      </c>
    </row>
    <row r="231" spans="1:3" ht="15" customHeight="1" thickBot="1" x14ac:dyDescent="0.25">
      <c r="A231" s="25">
        <v>15</v>
      </c>
      <c r="B231" s="26" t="s">
        <v>36</v>
      </c>
      <c r="C231" s="27" t="s">
        <v>113</v>
      </c>
    </row>
    <row r="232" spans="1:3" ht="15.75" customHeight="1" x14ac:dyDescent="0.25">
      <c r="A232" s="13"/>
      <c r="B232" s="14"/>
      <c r="C232" s="15"/>
    </row>
    <row r="233" spans="1:3" ht="27.2" customHeight="1" x14ac:dyDescent="0.25">
      <c r="A233" s="16" t="s">
        <v>115</v>
      </c>
      <c r="B233" s="17" t="s">
        <v>9</v>
      </c>
      <c r="C233" s="18" t="s">
        <v>116</v>
      </c>
    </row>
    <row r="234" spans="1:3" ht="38.25" customHeight="1" x14ac:dyDescent="0.2">
      <c r="A234" s="19">
        <v>1</v>
      </c>
      <c r="B234" s="20" t="s">
        <v>11</v>
      </c>
      <c r="C234" s="21" t="s">
        <v>117</v>
      </c>
    </row>
    <row r="235" spans="1:3" ht="14.25" customHeight="1" x14ac:dyDescent="0.2">
      <c r="A235" s="19">
        <v>2</v>
      </c>
      <c r="B235" s="22" t="s">
        <v>13</v>
      </c>
      <c r="C235" s="21" t="s">
        <v>118</v>
      </c>
    </row>
    <row r="236" spans="1:3" ht="14.25" customHeight="1" x14ac:dyDescent="0.2">
      <c r="A236" s="19">
        <v>3</v>
      </c>
      <c r="B236" s="22" t="s">
        <v>15</v>
      </c>
      <c r="C236" s="23" t="s">
        <v>16</v>
      </c>
    </row>
    <row r="237" spans="1:3" ht="14.25" customHeight="1" x14ac:dyDescent="0.2">
      <c r="A237" s="19">
        <v>4</v>
      </c>
      <c r="B237" s="20" t="s">
        <v>17</v>
      </c>
      <c r="C237" s="21" t="s">
        <v>119</v>
      </c>
    </row>
    <row r="238" spans="1:3" ht="14.25" customHeight="1" x14ac:dyDescent="0.2">
      <c r="A238" s="19">
        <v>5</v>
      </c>
      <c r="B238" s="20" t="s">
        <v>19</v>
      </c>
      <c r="C238" s="21" t="s">
        <v>120</v>
      </c>
    </row>
    <row r="239" spans="1:3" ht="14.25" customHeight="1" x14ac:dyDescent="0.2">
      <c r="A239" s="19">
        <v>6</v>
      </c>
      <c r="B239" s="20" t="s">
        <v>21</v>
      </c>
      <c r="C239" s="24" t="s">
        <v>22</v>
      </c>
    </row>
    <row r="240" spans="1:3" ht="14.25" customHeight="1" x14ac:dyDescent="0.2">
      <c r="A240" s="19">
        <v>7</v>
      </c>
      <c r="B240" s="20" t="s">
        <v>23</v>
      </c>
      <c r="C240" s="21" t="s">
        <v>121</v>
      </c>
    </row>
    <row r="241" spans="1:3" ht="14.25" customHeight="1" x14ac:dyDescent="0.2">
      <c r="A241" s="19">
        <v>8</v>
      </c>
      <c r="B241" s="20" t="s">
        <v>25</v>
      </c>
      <c r="C241" s="21" t="s">
        <v>122</v>
      </c>
    </row>
    <row r="242" spans="1:3" ht="14.25" customHeight="1" x14ac:dyDescent="0.2">
      <c r="A242" s="19">
        <v>9</v>
      </c>
      <c r="B242" s="20" t="s">
        <v>27</v>
      </c>
      <c r="C242" s="21" t="s">
        <v>44</v>
      </c>
    </row>
    <row r="243" spans="1:3" ht="14.25" customHeight="1" x14ac:dyDescent="0.2">
      <c r="A243" s="19">
        <v>10</v>
      </c>
      <c r="B243" s="20" t="s">
        <v>29</v>
      </c>
      <c r="C243" s="21" t="s">
        <v>45</v>
      </c>
    </row>
    <row r="244" spans="1:3" ht="14.25" customHeight="1" x14ac:dyDescent="0.2">
      <c r="A244" s="19">
        <v>11</v>
      </c>
      <c r="B244" s="20" t="s">
        <v>30</v>
      </c>
      <c r="C244" s="21" t="s">
        <v>31</v>
      </c>
    </row>
    <row r="245" spans="1:3" ht="14.25" customHeight="1" x14ac:dyDescent="0.2">
      <c r="A245" s="19">
        <v>12</v>
      </c>
      <c r="B245" s="20" t="s">
        <v>32</v>
      </c>
      <c r="C245" s="21" t="s">
        <v>33</v>
      </c>
    </row>
    <row r="246" spans="1:3" ht="14.25" customHeight="1" x14ac:dyDescent="0.2">
      <c r="A246" s="19">
        <v>13</v>
      </c>
      <c r="B246" s="20" t="s">
        <v>34</v>
      </c>
      <c r="C246" s="21" t="s">
        <v>20</v>
      </c>
    </row>
    <row r="247" spans="1:3" ht="14.25" customHeight="1" x14ac:dyDescent="0.2">
      <c r="A247" s="19">
        <v>14</v>
      </c>
      <c r="B247" s="20" t="s">
        <v>35</v>
      </c>
      <c r="C247" s="24" t="s">
        <v>22</v>
      </c>
    </row>
    <row r="248" spans="1:3" ht="15" customHeight="1" thickBot="1" x14ac:dyDescent="0.25">
      <c r="A248" s="25">
        <v>15</v>
      </c>
      <c r="B248" s="26" t="s">
        <v>36</v>
      </c>
      <c r="C248" s="27" t="s">
        <v>24</v>
      </c>
    </row>
    <row r="249" spans="1:3" ht="15.75" customHeight="1" x14ac:dyDescent="0.25">
      <c r="A249" s="13"/>
      <c r="B249" s="14"/>
      <c r="C249" s="15"/>
    </row>
    <row r="250" spans="1:3" ht="27.2" customHeight="1" x14ac:dyDescent="0.25">
      <c r="A250" s="16" t="s">
        <v>123</v>
      </c>
      <c r="B250" s="17" t="s">
        <v>9</v>
      </c>
      <c r="C250" s="18" t="s">
        <v>124</v>
      </c>
    </row>
    <row r="251" spans="1:3" ht="38.25" customHeight="1" x14ac:dyDescent="0.2">
      <c r="A251" s="19">
        <v>1</v>
      </c>
      <c r="B251" s="20" t="s">
        <v>11</v>
      </c>
      <c r="C251" s="21" t="s">
        <v>125</v>
      </c>
    </row>
    <row r="252" spans="1:3" ht="14.25" customHeight="1" x14ac:dyDescent="0.2">
      <c r="A252" s="19">
        <v>2</v>
      </c>
      <c r="B252" s="22" t="s">
        <v>13</v>
      </c>
      <c r="C252" s="21" t="s">
        <v>50</v>
      </c>
    </row>
    <row r="253" spans="1:3" ht="14.25" customHeight="1" x14ac:dyDescent="0.2">
      <c r="A253" s="19">
        <v>3</v>
      </c>
      <c r="B253" s="22" t="s">
        <v>15</v>
      </c>
      <c r="C253" s="23" t="s">
        <v>16</v>
      </c>
    </row>
    <row r="254" spans="1:3" ht="14.25" customHeight="1" x14ac:dyDescent="0.2">
      <c r="A254" s="19">
        <v>4</v>
      </c>
      <c r="B254" s="20" t="s">
        <v>17</v>
      </c>
      <c r="C254" s="21" t="s">
        <v>60</v>
      </c>
    </row>
    <row r="255" spans="1:3" ht="14.25" customHeight="1" x14ac:dyDescent="0.2">
      <c r="A255" s="19">
        <v>5</v>
      </c>
      <c r="B255" s="20" t="s">
        <v>19</v>
      </c>
      <c r="C255" s="21" t="s">
        <v>20</v>
      </c>
    </row>
    <row r="256" spans="1:3" ht="14.25" customHeight="1" x14ac:dyDescent="0.2">
      <c r="A256" s="19">
        <v>6</v>
      </c>
      <c r="B256" s="20" t="s">
        <v>21</v>
      </c>
      <c r="C256" s="24" t="s">
        <v>22</v>
      </c>
    </row>
    <row r="257" spans="1:4" ht="14.25" customHeight="1" x14ac:dyDescent="0.2">
      <c r="A257" s="19">
        <v>7</v>
      </c>
      <c r="B257" s="20" t="s">
        <v>23</v>
      </c>
      <c r="C257" s="21" t="s">
        <v>24</v>
      </c>
    </row>
    <row r="258" spans="1:4" ht="14.25" customHeight="1" x14ac:dyDescent="0.2">
      <c r="A258" s="19">
        <v>8</v>
      </c>
      <c r="B258" s="20" t="s">
        <v>25</v>
      </c>
      <c r="C258" s="21" t="s">
        <v>126</v>
      </c>
    </row>
    <row r="259" spans="1:4" ht="14.25" customHeight="1" x14ac:dyDescent="0.2">
      <c r="A259" s="19">
        <v>9</v>
      </c>
      <c r="B259" s="20" t="s">
        <v>27</v>
      </c>
      <c r="C259" s="21" t="s">
        <v>44</v>
      </c>
    </row>
    <row r="260" spans="1:4" ht="14.25" customHeight="1" x14ac:dyDescent="0.2">
      <c r="A260" s="19">
        <v>10</v>
      </c>
      <c r="B260" s="20" t="s">
        <v>29</v>
      </c>
      <c r="C260" s="21" t="s">
        <v>45</v>
      </c>
    </row>
    <row r="261" spans="1:4" ht="14.25" customHeight="1" x14ac:dyDescent="0.2">
      <c r="A261" s="19">
        <v>11</v>
      </c>
      <c r="B261" s="20" t="s">
        <v>30</v>
      </c>
      <c r="C261" s="21" t="s">
        <v>31</v>
      </c>
    </row>
    <row r="262" spans="1:4" ht="14.25" customHeight="1" x14ac:dyDescent="0.2">
      <c r="A262" s="19">
        <v>12</v>
      </c>
      <c r="B262" s="20" t="s">
        <v>32</v>
      </c>
      <c r="C262" s="21" t="s">
        <v>60</v>
      </c>
    </row>
    <row r="263" spans="1:4" ht="14.25" customHeight="1" x14ac:dyDescent="0.2">
      <c r="A263" s="19">
        <v>13</v>
      </c>
      <c r="B263" s="20" t="s">
        <v>34</v>
      </c>
      <c r="C263" s="21" t="s">
        <v>20</v>
      </c>
    </row>
    <row r="264" spans="1:4" ht="14.25" customHeight="1" x14ac:dyDescent="0.2">
      <c r="A264" s="19">
        <v>14</v>
      </c>
      <c r="B264" s="20" t="s">
        <v>35</v>
      </c>
      <c r="C264" s="24" t="s">
        <v>22</v>
      </c>
    </row>
    <row r="265" spans="1:4" ht="15" customHeight="1" thickBot="1" x14ac:dyDescent="0.25">
      <c r="A265" s="25">
        <v>15</v>
      </c>
      <c r="B265" s="26" t="s">
        <v>36</v>
      </c>
      <c r="C265" s="27" t="s">
        <v>24</v>
      </c>
    </row>
    <row r="266" spans="1:4" ht="15.75" x14ac:dyDescent="0.25">
      <c r="A266" s="28" t="s">
        <v>127</v>
      </c>
      <c r="B266" s="28"/>
      <c r="C266" s="28" t="s">
        <v>128</v>
      </c>
      <c r="D266"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scale="78" fitToHeight="0" orientation="portrait" horizontalDpi="1200" verticalDpi="1200" r:id="rId1"/>
  <headerFooter>
    <oddHeader>&amp;LOFFICE OF HEALTH CARE ACCESS&amp;CANNUAL REPORTING&amp;RWATERBURY HOSPITAL</oddHeader>
    <oddFooter>&amp;LREPORT 20&amp;C&amp;P OF &amp;N&amp;R&amp;D,&amp;T</oddFooter>
  </headerFooter>
  <rowBreaks count="5" manualBreakCount="5">
    <brk id="61" max="2" man="1"/>
    <brk id="112" max="2" man="1"/>
    <brk id="163" max="2" man="1"/>
    <brk id="214" max="2" man="1"/>
    <brk id="265"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3"/>
      <c r="C1" s="513"/>
    </row>
    <row r="2" spans="1:3" ht="15.75" x14ac:dyDescent="0.25">
      <c r="A2" s="513" t="s">
        <v>0</v>
      </c>
      <c r="B2" s="513"/>
      <c r="C2" s="513"/>
    </row>
    <row r="3" spans="1:3" ht="15.75" x14ac:dyDescent="0.25">
      <c r="A3" s="513" t="s">
        <v>1</v>
      </c>
      <c r="B3" s="513"/>
      <c r="C3" s="513"/>
    </row>
    <row r="4" spans="1:3" ht="15.75" x14ac:dyDescent="0.25">
      <c r="A4" s="513" t="s">
        <v>129</v>
      </c>
      <c r="B4" s="513"/>
      <c r="C4" s="513"/>
    </row>
    <row r="5" spans="1:3" ht="15.75" x14ac:dyDescent="0.25">
      <c r="A5" s="513" t="s">
        <v>355</v>
      </c>
      <c r="B5" s="513"/>
      <c r="C5" s="513"/>
    </row>
    <row r="6" spans="1:3" ht="13.5" customHeight="1" thickBot="1" x14ac:dyDescent="0.3">
      <c r="A6" s="310"/>
      <c r="B6" s="514"/>
      <c r="C6" s="514"/>
    </row>
    <row r="7" spans="1:3" ht="15.75" x14ac:dyDescent="0.25">
      <c r="A7" s="311">
        <v>-1</v>
      </c>
      <c r="B7" s="312">
        <v>-2</v>
      </c>
      <c r="C7" s="313">
        <v>-3</v>
      </c>
    </row>
    <row r="8" spans="1:3" ht="15.6" customHeight="1" thickBot="1" x14ac:dyDescent="0.25">
      <c r="A8" s="314" t="s">
        <v>5</v>
      </c>
      <c r="B8" s="315" t="s">
        <v>6</v>
      </c>
      <c r="C8" s="315" t="s">
        <v>356</v>
      </c>
    </row>
    <row r="9" spans="1:3" ht="15.75" customHeight="1" x14ac:dyDescent="0.25">
      <c r="A9" s="316"/>
      <c r="B9" s="317"/>
      <c r="C9" s="318"/>
    </row>
    <row r="10" spans="1:3" ht="15.75" customHeight="1" thickBot="1" x14ac:dyDescent="0.25">
      <c r="A10" s="319" t="s">
        <v>202</v>
      </c>
      <c r="B10" s="320" t="s">
        <v>357</v>
      </c>
      <c r="C10" s="315"/>
    </row>
    <row r="11" spans="1:3" s="324" customFormat="1" ht="75" customHeight="1" x14ac:dyDescent="0.2">
      <c r="A11" s="321" t="s">
        <v>171</v>
      </c>
      <c r="B11" s="322" t="s">
        <v>358</v>
      </c>
      <c r="C11" s="323" t="s">
        <v>359</v>
      </c>
    </row>
    <row r="12" spans="1:3" s="324" customFormat="1" ht="45" x14ac:dyDescent="0.2">
      <c r="A12" s="325" t="s">
        <v>178</v>
      </c>
      <c r="B12" s="322" t="s">
        <v>360</v>
      </c>
      <c r="C12" s="326" t="s">
        <v>361</v>
      </c>
    </row>
    <row r="13" spans="1:3" s="324" customFormat="1" ht="30" x14ac:dyDescent="0.2">
      <c r="A13" s="327" t="s">
        <v>185</v>
      </c>
      <c r="B13" s="328" t="s">
        <v>362</v>
      </c>
      <c r="C13" s="329">
        <v>0.154</v>
      </c>
    </row>
    <row r="14" spans="1:3" ht="13.5" customHeight="1" thickBot="1" x14ac:dyDescent="0.25">
      <c r="A14" s="330"/>
      <c r="B14" s="331"/>
      <c r="C14" s="332"/>
    </row>
    <row r="15" spans="1:3" s="324" customFormat="1" ht="16.5" customHeight="1" thickBot="1" x14ac:dyDescent="0.25">
      <c r="A15" s="333" t="s">
        <v>363</v>
      </c>
      <c r="B15" s="334" t="s">
        <v>364</v>
      </c>
      <c r="C15" s="335"/>
    </row>
    <row r="16" spans="1:3" s="324" customFormat="1" ht="15.75" x14ac:dyDescent="0.2">
      <c r="A16" s="336" t="s">
        <v>365</v>
      </c>
      <c r="B16" s="337" t="s">
        <v>366</v>
      </c>
      <c r="C16" s="338"/>
    </row>
    <row r="17" spans="1:3" s="324" customFormat="1" x14ac:dyDescent="0.2">
      <c r="A17" s="339">
        <v>1</v>
      </c>
      <c r="B17" s="322" t="s">
        <v>367</v>
      </c>
      <c r="C17" s="340" t="s">
        <v>368</v>
      </c>
    </row>
    <row r="18" spans="1:3" s="324" customFormat="1" x14ac:dyDescent="0.2">
      <c r="A18" s="339">
        <v>2</v>
      </c>
      <c r="B18" s="341" t="s">
        <v>369</v>
      </c>
      <c r="C18" s="340" t="s">
        <v>370</v>
      </c>
    </row>
    <row r="19" spans="1:3" s="324" customFormat="1" x14ac:dyDescent="0.2">
      <c r="A19" s="339">
        <v>3</v>
      </c>
      <c r="B19" s="341" t="s">
        <v>371</v>
      </c>
      <c r="C19" s="340" t="s">
        <v>372</v>
      </c>
    </row>
    <row r="20" spans="1:3" s="324" customFormat="1" ht="75" customHeight="1" x14ac:dyDescent="0.2">
      <c r="A20" s="339">
        <v>4</v>
      </c>
      <c r="B20" s="341" t="s">
        <v>373</v>
      </c>
      <c r="C20" s="340" t="s">
        <v>359</v>
      </c>
    </row>
    <row r="21" spans="1:3" s="324" customFormat="1" ht="75" customHeight="1" x14ac:dyDescent="0.2">
      <c r="A21" s="339">
        <v>5</v>
      </c>
      <c r="B21" s="341" t="s">
        <v>374</v>
      </c>
      <c r="C21" s="340" t="s">
        <v>375</v>
      </c>
    </row>
    <row r="22" spans="1:3" s="324" customFormat="1" ht="30" x14ac:dyDescent="0.2">
      <c r="A22" s="342">
        <v>6</v>
      </c>
      <c r="B22" s="341" t="s">
        <v>376</v>
      </c>
      <c r="C22" s="343">
        <v>0.154</v>
      </c>
    </row>
    <row r="23" spans="1:3" ht="15.75" customHeight="1" thickBot="1" x14ac:dyDescent="0.25">
      <c r="A23" s="319"/>
      <c r="B23" s="320"/>
      <c r="C23" s="315"/>
    </row>
  </sheetData>
  <mergeCells count="6">
    <mergeCell ref="B1:C1"/>
    <mergeCell ref="A2:C2"/>
    <mergeCell ref="A3:C3"/>
    <mergeCell ref="A4:C4"/>
    <mergeCell ref="A5:C5"/>
    <mergeCell ref="B6:C6"/>
  </mergeCells>
  <printOptions horizontalCentered="1"/>
  <pageMargins left="0.25" right="0.25" top="0.5" bottom="0.5" header="0.25" footer="0.25"/>
  <pageSetup scale="89" fitToHeight="0" orientation="landscape" horizontalDpi="1200" verticalDpi="1200" r:id="rId1"/>
  <headerFooter>
    <oddHeader>&amp;L&amp;10OFFICE OF HEALTH CARE ACCESS&amp;C&amp;10ANNUAL REPORTING&amp;R&amp;10WATERBURY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 sqref="C1:C65536"/>
    </sheetView>
  </sheetViews>
  <sheetFormatPr defaultRowHeight="15" x14ac:dyDescent="0.2"/>
  <cols>
    <col min="1" max="1" width="11.42578125" style="347" customWidth="1"/>
    <col min="2" max="2" width="48" style="347" bestFit="1" customWidth="1"/>
    <col min="3" max="3" width="24.28515625"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3" t="s">
        <v>0</v>
      </c>
      <c r="B4" s="513"/>
      <c r="C4" s="513"/>
      <c r="D4" s="513"/>
      <c r="E4" s="513"/>
      <c r="F4" s="513"/>
    </row>
    <row r="5" spans="1:8" ht="15.75" customHeight="1" x14ac:dyDescent="0.25">
      <c r="A5" s="513" t="s">
        <v>377</v>
      </c>
      <c r="B5" s="513"/>
      <c r="C5" s="513"/>
      <c r="D5" s="513"/>
      <c r="E5" s="513"/>
      <c r="F5" s="513"/>
    </row>
    <row r="6" spans="1:8" ht="15.75" customHeight="1" x14ac:dyDescent="0.25">
      <c r="A6" s="513" t="s">
        <v>129</v>
      </c>
      <c r="B6" s="513"/>
      <c r="C6" s="513"/>
      <c r="D6" s="513"/>
      <c r="E6" s="513"/>
      <c r="F6" s="513"/>
    </row>
    <row r="7" spans="1:8" ht="15.75" customHeight="1" x14ac:dyDescent="0.25">
      <c r="A7" s="513" t="s">
        <v>378</v>
      </c>
      <c r="B7" s="513"/>
      <c r="C7" s="513"/>
      <c r="D7" s="513"/>
      <c r="E7" s="513"/>
      <c r="F7" s="513"/>
    </row>
    <row r="8" spans="1:8" ht="16.5" customHeight="1" thickBot="1" x14ac:dyDescent="0.3">
      <c r="A8" s="344"/>
      <c r="B8" s="344"/>
      <c r="C8" s="344"/>
      <c r="D8" s="348"/>
      <c r="E8" s="345"/>
      <c r="F8" s="346"/>
      <c r="G8" s="346"/>
      <c r="H8" s="346"/>
    </row>
    <row r="9" spans="1:8" ht="16.5" customHeight="1" thickBot="1" x14ac:dyDescent="0.3">
      <c r="A9" s="349" t="s">
        <v>5</v>
      </c>
      <c r="B9" s="350" t="s">
        <v>379</v>
      </c>
      <c r="C9" s="350" t="s">
        <v>380</v>
      </c>
      <c r="D9" s="351" t="s">
        <v>381</v>
      </c>
      <c r="E9" s="351" t="s">
        <v>382</v>
      </c>
      <c r="F9" s="352" t="s">
        <v>383</v>
      </c>
      <c r="G9" s="353"/>
      <c r="H9" s="353"/>
    </row>
    <row r="10" spans="1:8" ht="15.75" customHeight="1" x14ac:dyDescent="0.25">
      <c r="A10" s="354"/>
      <c r="B10" s="355"/>
      <c r="C10" s="355"/>
      <c r="D10" s="356"/>
      <c r="E10" s="356"/>
      <c r="F10" s="357"/>
      <c r="G10" s="353"/>
      <c r="H10" s="353"/>
    </row>
    <row r="11" spans="1:8" ht="15.75" customHeight="1" x14ac:dyDescent="0.25">
      <c r="A11" s="358" t="s">
        <v>384</v>
      </c>
      <c r="B11" s="359" t="s">
        <v>385</v>
      </c>
      <c r="C11" s="359" t="s">
        <v>45</v>
      </c>
      <c r="D11" s="360">
        <v>654912</v>
      </c>
      <c r="E11" s="360">
        <v>114288</v>
      </c>
      <c r="F11" s="361">
        <f>D11+E11</f>
        <v>769200</v>
      </c>
      <c r="G11" s="362"/>
      <c r="H11" s="363"/>
    </row>
    <row r="12" spans="1:8" ht="15.75" customHeight="1" x14ac:dyDescent="0.25">
      <c r="A12" s="515"/>
      <c r="B12" s="516"/>
      <c r="C12" s="516"/>
      <c r="D12" s="516"/>
      <c r="E12" s="516"/>
      <c r="F12" s="517"/>
      <c r="G12" s="362"/>
      <c r="H12" s="363"/>
    </row>
    <row r="13" spans="1:8" ht="15.75" customHeight="1" x14ac:dyDescent="0.25">
      <c r="A13" s="358" t="s">
        <v>386</v>
      </c>
      <c r="B13" s="359" t="s">
        <v>387</v>
      </c>
      <c r="C13" s="359" t="s">
        <v>388</v>
      </c>
      <c r="D13" s="360">
        <v>355029</v>
      </c>
      <c r="E13" s="360">
        <v>36852</v>
      </c>
      <c r="F13" s="361">
        <f>D13+E13</f>
        <v>391881</v>
      </c>
      <c r="G13" s="362"/>
      <c r="H13" s="363"/>
    </row>
    <row r="14" spans="1:8" ht="15.75" customHeight="1" x14ac:dyDescent="0.25">
      <c r="A14" s="515"/>
      <c r="B14" s="516"/>
      <c r="C14" s="516"/>
      <c r="D14" s="516"/>
      <c r="E14" s="516"/>
      <c r="F14" s="517"/>
      <c r="G14" s="362"/>
      <c r="H14" s="363"/>
    </row>
    <row r="15" spans="1:8" ht="15.75" customHeight="1" x14ac:dyDescent="0.25">
      <c r="A15" s="358" t="s">
        <v>389</v>
      </c>
      <c r="B15" s="359" t="s">
        <v>390</v>
      </c>
      <c r="C15" s="359" t="s">
        <v>391</v>
      </c>
      <c r="D15" s="360">
        <v>254415</v>
      </c>
      <c r="E15" s="360">
        <v>27593</v>
      </c>
      <c r="F15" s="361">
        <f>D15+E15</f>
        <v>282008</v>
      </c>
      <c r="G15" s="362"/>
      <c r="H15" s="363"/>
    </row>
    <row r="16" spans="1:8" ht="15.75" customHeight="1" x14ac:dyDescent="0.25">
      <c r="A16" s="515"/>
      <c r="B16" s="516"/>
      <c r="C16" s="516"/>
      <c r="D16" s="516"/>
      <c r="E16" s="516"/>
      <c r="F16" s="517"/>
      <c r="G16" s="362"/>
      <c r="H16" s="363"/>
    </row>
    <row r="17" spans="1:8" ht="15.75" customHeight="1" x14ac:dyDescent="0.25">
      <c r="A17" s="358" t="s">
        <v>392</v>
      </c>
      <c r="B17" s="359" t="s">
        <v>393</v>
      </c>
      <c r="C17" s="359" t="s">
        <v>394</v>
      </c>
      <c r="D17" s="360">
        <v>243855</v>
      </c>
      <c r="E17" s="360">
        <v>24830</v>
      </c>
      <c r="F17" s="361">
        <f>D17+E17</f>
        <v>268685</v>
      </c>
      <c r="G17" s="362"/>
      <c r="H17" s="363"/>
    </row>
    <row r="18" spans="1:8" ht="15.75" customHeight="1" x14ac:dyDescent="0.25">
      <c r="A18" s="515"/>
      <c r="B18" s="516"/>
      <c r="C18" s="516"/>
      <c r="D18" s="516"/>
      <c r="E18" s="516"/>
      <c r="F18" s="517"/>
      <c r="G18" s="362"/>
      <c r="H18" s="363"/>
    </row>
    <row r="19" spans="1:8" ht="15.75" customHeight="1" x14ac:dyDescent="0.25">
      <c r="A19" s="358" t="s">
        <v>395</v>
      </c>
      <c r="B19" s="359" t="s">
        <v>396</v>
      </c>
      <c r="C19" s="359" t="s">
        <v>397</v>
      </c>
      <c r="D19" s="360">
        <v>216780</v>
      </c>
      <c r="E19" s="360">
        <v>35288</v>
      </c>
      <c r="F19" s="361">
        <f>D19+E19</f>
        <v>252068</v>
      </c>
      <c r="G19" s="362"/>
      <c r="H19" s="363"/>
    </row>
    <row r="20" spans="1:8" ht="15.75" customHeight="1" x14ac:dyDescent="0.25">
      <c r="A20" s="515"/>
      <c r="B20" s="516"/>
      <c r="C20" s="516"/>
      <c r="D20" s="516"/>
      <c r="E20" s="516"/>
      <c r="F20" s="517"/>
      <c r="G20" s="362"/>
      <c r="H20" s="363"/>
    </row>
    <row r="21" spans="1:8" ht="15.75" customHeight="1" x14ac:dyDescent="0.25">
      <c r="A21" s="358" t="s">
        <v>398</v>
      </c>
      <c r="B21" s="359" t="s">
        <v>396</v>
      </c>
      <c r="C21" s="359" t="s">
        <v>399</v>
      </c>
      <c r="D21" s="360">
        <v>212406</v>
      </c>
      <c r="E21" s="360">
        <v>35824</v>
      </c>
      <c r="F21" s="361">
        <f>D21+E21</f>
        <v>248230</v>
      </c>
      <c r="G21" s="362"/>
      <c r="H21" s="363"/>
    </row>
    <row r="22" spans="1:8" ht="15.75" customHeight="1" x14ac:dyDescent="0.25">
      <c r="A22" s="515"/>
      <c r="B22" s="516"/>
      <c r="C22" s="516"/>
      <c r="D22" s="516"/>
      <c r="E22" s="516"/>
      <c r="F22" s="517"/>
      <c r="G22" s="362"/>
      <c r="H22" s="363"/>
    </row>
    <row r="23" spans="1:8" ht="15.75" customHeight="1" x14ac:dyDescent="0.25">
      <c r="A23" s="358" t="s">
        <v>400</v>
      </c>
      <c r="B23" s="359" t="s">
        <v>401</v>
      </c>
      <c r="C23" s="359" t="s">
        <v>402</v>
      </c>
      <c r="D23" s="360">
        <v>214064</v>
      </c>
      <c r="E23" s="360">
        <v>28834</v>
      </c>
      <c r="F23" s="361">
        <f>D23+E23</f>
        <v>242898</v>
      </c>
      <c r="G23" s="362"/>
      <c r="H23" s="363"/>
    </row>
    <row r="24" spans="1:8" ht="15.75" customHeight="1" x14ac:dyDescent="0.25">
      <c r="A24" s="515"/>
      <c r="B24" s="516"/>
      <c r="C24" s="516"/>
      <c r="D24" s="516"/>
      <c r="E24" s="516"/>
      <c r="F24" s="517"/>
      <c r="G24" s="362"/>
      <c r="H24" s="363"/>
    </row>
    <row r="25" spans="1:8" ht="15.75" customHeight="1" x14ac:dyDescent="0.25">
      <c r="A25" s="358" t="s">
        <v>403</v>
      </c>
      <c r="B25" s="359" t="s">
        <v>404</v>
      </c>
      <c r="C25" s="359" t="s">
        <v>405</v>
      </c>
      <c r="D25" s="360">
        <v>204771</v>
      </c>
      <c r="E25" s="360">
        <v>32199</v>
      </c>
      <c r="F25" s="361">
        <f>D25+E25</f>
        <v>236970</v>
      </c>
      <c r="G25" s="362"/>
      <c r="H25" s="363"/>
    </row>
    <row r="26" spans="1:8" ht="15.75" customHeight="1" x14ac:dyDescent="0.25">
      <c r="A26" s="515"/>
      <c r="B26" s="516"/>
      <c r="C26" s="516"/>
      <c r="D26" s="516"/>
      <c r="E26" s="516"/>
      <c r="F26" s="517"/>
      <c r="G26" s="362"/>
      <c r="H26" s="363"/>
    </row>
    <row r="27" spans="1:8" ht="15.75" customHeight="1" x14ac:dyDescent="0.25">
      <c r="A27" s="358" t="s">
        <v>406</v>
      </c>
      <c r="B27" s="359" t="s">
        <v>407</v>
      </c>
      <c r="C27" s="359" t="s">
        <v>408</v>
      </c>
      <c r="D27" s="360">
        <v>201258</v>
      </c>
      <c r="E27" s="360">
        <v>30471</v>
      </c>
      <c r="F27" s="361">
        <f>D27+E27</f>
        <v>231729</v>
      </c>
      <c r="G27" s="362"/>
      <c r="H27" s="363"/>
    </row>
    <row r="28" spans="1:8" ht="15.75" customHeight="1" x14ac:dyDescent="0.25">
      <c r="A28" s="515"/>
      <c r="B28" s="516"/>
      <c r="C28" s="516"/>
      <c r="D28" s="516"/>
      <c r="E28" s="516"/>
      <c r="F28" s="517"/>
      <c r="G28" s="362"/>
      <c r="H28" s="363"/>
    </row>
    <row r="29" spans="1:8" ht="15.75" customHeight="1" x14ac:dyDescent="0.25">
      <c r="A29" s="358" t="s">
        <v>409</v>
      </c>
      <c r="B29" s="359" t="s">
        <v>410</v>
      </c>
      <c r="C29" s="359" t="s">
        <v>411</v>
      </c>
      <c r="D29" s="360">
        <v>196603</v>
      </c>
      <c r="E29" s="360">
        <v>31884</v>
      </c>
      <c r="F29" s="361">
        <f>D29+E29</f>
        <v>228487</v>
      </c>
      <c r="G29" s="362"/>
      <c r="H29" s="363"/>
    </row>
    <row r="30" spans="1:8" ht="15.75" customHeight="1" thickBot="1" x14ac:dyDescent="0.3">
      <c r="A30" s="515"/>
      <c r="B30" s="516"/>
      <c r="C30" s="516"/>
      <c r="D30" s="516"/>
      <c r="E30" s="516"/>
      <c r="F30" s="517"/>
      <c r="G30" s="362"/>
      <c r="H30" s="363"/>
    </row>
    <row r="31" spans="1:8" ht="18.75" customHeight="1" thickBot="1" x14ac:dyDescent="0.3">
      <c r="A31" s="364"/>
      <c r="B31" s="365"/>
      <c r="C31" s="365" t="s">
        <v>211</v>
      </c>
      <c r="D31" s="366">
        <f>SUM(D11+D13+D15+D17+D19+D21+D23+D25+D27+D29)</f>
        <v>2754093</v>
      </c>
      <c r="E31" s="366">
        <f>SUM(E11+E13+E15+E17+E19+E21+E23+E25+E27+E29)</f>
        <v>398063</v>
      </c>
      <c r="F31" s="367">
        <f>D31+E31</f>
        <v>3152156</v>
      </c>
      <c r="G31" s="368"/>
      <c r="H31" s="368"/>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scale="84" fitToHeight="0" orientation="landscape" horizontalDpi="1200" verticalDpi="1200" r:id="rId1"/>
  <headerFooter>
    <oddHeader>_x000D_
                &amp;L&amp;10OFFICE OF HEALTH CARE ACCESS&amp;C&amp;10ANNUAL REPORTING&amp;R&amp;10WATERBURY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B1" sqref="B1:B65536"/>
    </sheetView>
  </sheetViews>
  <sheetFormatPr defaultRowHeight="15" x14ac:dyDescent="0.2"/>
  <cols>
    <col min="1" max="1" width="11.42578125" style="347" customWidth="1"/>
    <col min="2" max="2" width="21.85546875" style="347" bestFit="1" customWidth="1"/>
    <col min="3" max="3" width="38.140625" style="347"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3" t="s">
        <v>10</v>
      </c>
      <c r="B4" s="513"/>
      <c r="C4" s="513"/>
      <c r="D4" s="513"/>
      <c r="E4" s="513"/>
      <c r="F4" s="513"/>
    </row>
    <row r="5" spans="1:8" ht="15.75" customHeight="1" x14ac:dyDescent="0.25">
      <c r="A5" s="513" t="s">
        <v>377</v>
      </c>
      <c r="B5" s="513"/>
      <c r="C5" s="513"/>
      <c r="D5" s="513"/>
      <c r="E5" s="513"/>
      <c r="F5" s="513"/>
    </row>
    <row r="6" spans="1:8" ht="15.75" customHeight="1" x14ac:dyDescent="0.25">
      <c r="A6" s="513" t="s">
        <v>129</v>
      </c>
      <c r="B6" s="513"/>
      <c r="C6" s="513"/>
      <c r="D6" s="513"/>
      <c r="E6" s="513"/>
      <c r="F6" s="513"/>
    </row>
    <row r="7" spans="1:8" ht="15.75" customHeight="1" x14ac:dyDescent="0.25">
      <c r="A7" s="513" t="s">
        <v>412</v>
      </c>
      <c r="B7" s="513"/>
      <c r="C7" s="513"/>
      <c r="D7" s="513"/>
      <c r="E7" s="513"/>
      <c r="F7" s="513"/>
    </row>
    <row r="8" spans="1:8" ht="16.5" customHeight="1" thickBot="1" x14ac:dyDescent="0.3">
      <c r="A8" s="344"/>
      <c r="B8" s="344"/>
      <c r="C8" s="344"/>
      <c r="D8" s="348"/>
      <c r="E8" s="345"/>
      <c r="F8" s="346"/>
      <c r="G8" s="346"/>
      <c r="H8" s="346"/>
    </row>
    <row r="9" spans="1:8" ht="16.5" customHeight="1" thickBot="1" x14ac:dyDescent="0.3">
      <c r="A9" s="349" t="s">
        <v>5</v>
      </c>
      <c r="B9" s="350" t="s">
        <v>379</v>
      </c>
      <c r="C9" s="350" t="s">
        <v>413</v>
      </c>
      <c r="D9" s="351" t="s">
        <v>381</v>
      </c>
      <c r="E9" s="351" t="s">
        <v>382</v>
      </c>
      <c r="F9" s="352" t="s">
        <v>383</v>
      </c>
      <c r="G9" s="353"/>
      <c r="H9" s="353"/>
    </row>
    <row r="10" spans="1:8" ht="15.75" customHeight="1" x14ac:dyDescent="0.25">
      <c r="A10" s="354"/>
      <c r="B10" s="355"/>
      <c r="C10" s="355"/>
      <c r="D10" s="356"/>
      <c r="E10" s="356"/>
      <c r="F10" s="357"/>
      <c r="G10" s="353"/>
      <c r="H10" s="353"/>
    </row>
    <row r="11" spans="1:8" ht="15.75" customHeight="1" x14ac:dyDescent="0.25">
      <c r="A11" s="358" t="s">
        <v>384</v>
      </c>
      <c r="B11" s="359" t="s">
        <v>414</v>
      </c>
      <c r="C11" s="359" t="s">
        <v>415</v>
      </c>
      <c r="D11" s="360">
        <v>923880</v>
      </c>
      <c r="E11" s="360">
        <v>62809</v>
      </c>
      <c r="F11" s="361">
        <f>D11+E11</f>
        <v>986689</v>
      </c>
      <c r="G11" s="362"/>
      <c r="H11" s="363"/>
    </row>
    <row r="12" spans="1:8" ht="15.75" customHeight="1" x14ac:dyDescent="0.25">
      <c r="A12" s="515"/>
      <c r="B12" s="516"/>
      <c r="C12" s="516"/>
      <c r="D12" s="516"/>
      <c r="E12" s="516"/>
      <c r="F12" s="517"/>
      <c r="G12" s="362"/>
      <c r="H12" s="363"/>
    </row>
    <row r="13" spans="1:8" ht="15.75" customHeight="1" x14ac:dyDescent="0.25">
      <c r="A13" s="358" t="s">
        <v>386</v>
      </c>
      <c r="B13" s="359" t="s">
        <v>414</v>
      </c>
      <c r="C13" s="359" t="s">
        <v>416</v>
      </c>
      <c r="D13" s="360">
        <v>878263</v>
      </c>
      <c r="E13" s="360">
        <v>62016</v>
      </c>
      <c r="F13" s="361">
        <f>D13+E13</f>
        <v>940279</v>
      </c>
      <c r="G13" s="362"/>
      <c r="H13" s="363"/>
    </row>
    <row r="14" spans="1:8" ht="15.75" customHeight="1" x14ac:dyDescent="0.25">
      <c r="A14" s="515"/>
      <c r="B14" s="516"/>
      <c r="C14" s="516"/>
      <c r="D14" s="516"/>
      <c r="E14" s="516"/>
      <c r="F14" s="517"/>
      <c r="G14" s="362"/>
      <c r="H14" s="363"/>
    </row>
    <row r="15" spans="1:8" ht="15.75" customHeight="1" x14ac:dyDescent="0.25">
      <c r="A15" s="358" t="s">
        <v>389</v>
      </c>
      <c r="B15" s="359" t="s">
        <v>414</v>
      </c>
      <c r="C15" s="359" t="s">
        <v>417</v>
      </c>
      <c r="D15" s="360">
        <v>851261</v>
      </c>
      <c r="E15" s="360">
        <v>62414</v>
      </c>
      <c r="F15" s="361">
        <f>D15+E15</f>
        <v>913675</v>
      </c>
      <c r="G15" s="362"/>
      <c r="H15" s="363"/>
    </row>
    <row r="16" spans="1:8" ht="15.75" customHeight="1" x14ac:dyDescent="0.25">
      <c r="A16" s="515"/>
      <c r="B16" s="516"/>
      <c r="C16" s="516"/>
      <c r="D16" s="516"/>
      <c r="E16" s="516"/>
      <c r="F16" s="517"/>
      <c r="G16" s="362"/>
      <c r="H16" s="363"/>
    </row>
    <row r="17" spans="1:8" ht="15.75" customHeight="1" x14ac:dyDescent="0.25">
      <c r="A17" s="358" t="s">
        <v>392</v>
      </c>
      <c r="B17" s="359" t="s">
        <v>414</v>
      </c>
      <c r="C17" s="359" t="s">
        <v>418</v>
      </c>
      <c r="D17" s="360">
        <v>808527</v>
      </c>
      <c r="E17" s="360">
        <v>60488</v>
      </c>
      <c r="F17" s="361">
        <f>D17+E17</f>
        <v>869015</v>
      </c>
      <c r="G17" s="362"/>
      <c r="H17" s="363"/>
    </row>
    <row r="18" spans="1:8" ht="15.75" customHeight="1" x14ac:dyDescent="0.25">
      <c r="A18" s="515"/>
      <c r="B18" s="516"/>
      <c r="C18" s="516"/>
      <c r="D18" s="516"/>
      <c r="E18" s="516"/>
      <c r="F18" s="517"/>
      <c r="G18" s="362"/>
      <c r="H18" s="363"/>
    </row>
    <row r="19" spans="1:8" ht="15.75" customHeight="1" x14ac:dyDescent="0.25">
      <c r="A19" s="358" t="s">
        <v>395</v>
      </c>
      <c r="B19" s="359" t="s">
        <v>414</v>
      </c>
      <c r="C19" s="359" t="s">
        <v>419</v>
      </c>
      <c r="D19" s="360">
        <v>774098</v>
      </c>
      <c r="E19" s="360">
        <v>60439</v>
      </c>
      <c r="F19" s="361">
        <f>D19+E19</f>
        <v>834537</v>
      </c>
      <c r="G19" s="362"/>
      <c r="H19" s="363"/>
    </row>
    <row r="20" spans="1:8" ht="15.75" customHeight="1" x14ac:dyDescent="0.25">
      <c r="A20" s="515"/>
      <c r="B20" s="516"/>
      <c r="C20" s="516"/>
      <c r="D20" s="516"/>
      <c r="E20" s="516"/>
      <c r="F20" s="517"/>
      <c r="G20" s="362"/>
      <c r="H20" s="363"/>
    </row>
    <row r="21" spans="1:8" ht="15.75" customHeight="1" x14ac:dyDescent="0.25">
      <c r="A21" s="358" t="s">
        <v>398</v>
      </c>
      <c r="B21" s="359" t="s">
        <v>414</v>
      </c>
      <c r="C21" s="359" t="s">
        <v>420</v>
      </c>
      <c r="D21" s="360">
        <v>697004</v>
      </c>
      <c r="E21" s="360">
        <v>59646</v>
      </c>
      <c r="F21" s="361">
        <f>D21+E21</f>
        <v>756650</v>
      </c>
      <c r="G21" s="362"/>
      <c r="H21" s="363"/>
    </row>
    <row r="22" spans="1:8" ht="15.75" customHeight="1" x14ac:dyDescent="0.25">
      <c r="A22" s="515"/>
      <c r="B22" s="516"/>
      <c r="C22" s="516"/>
      <c r="D22" s="516"/>
      <c r="E22" s="516"/>
      <c r="F22" s="517"/>
      <c r="G22" s="362"/>
      <c r="H22" s="363"/>
    </row>
    <row r="23" spans="1:8" ht="15.75" customHeight="1" x14ac:dyDescent="0.25">
      <c r="A23" s="358" t="s">
        <v>400</v>
      </c>
      <c r="B23" s="359" t="s">
        <v>414</v>
      </c>
      <c r="C23" s="359" t="s">
        <v>421</v>
      </c>
      <c r="D23" s="360">
        <v>682571</v>
      </c>
      <c r="E23" s="360">
        <v>45182</v>
      </c>
      <c r="F23" s="361">
        <f>D23+E23</f>
        <v>727753</v>
      </c>
      <c r="G23" s="362"/>
      <c r="H23" s="363"/>
    </row>
    <row r="24" spans="1:8" ht="15.75" customHeight="1" x14ac:dyDescent="0.25">
      <c r="A24" s="515"/>
      <c r="B24" s="516"/>
      <c r="C24" s="516"/>
      <c r="D24" s="516"/>
      <c r="E24" s="516"/>
      <c r="F24" s="517"/>
      <c r="G24" s="362"/>
      <c r="H24" s="363"/>
    </row>
    <row r="25" spans="1:8" ht="15.75" customHeight="1" x14ac:dyDescent="0.25">
      <c r="A25" s="358" t="s">
        <v>403</v>
      </c>
      <c r="B25" s="359" t="s">
        <v>414</v>
      </c>
      <c r="C25" s="359" t="s">
        <v>422</v>
      </c>
      <c r="D25" s="360">
        <v>568135</v>
      </c>
      <c r="E25" s="360">
        <v>53866</v>
      </c>
      <c r="F25" s="361">
        <f>D25+E25</f>
        <v>622001</v>
      </c>
      <c r="G25" s="362"/>
      <c r="H25" s="363"/>
    </row>
    <row r="26" spans="1:8" ht="15.75" customHeight="1" x14ac:dyDescent="0.25">
      <c r="A26" s="515"/>
      <c r="B26" s="516"/>
      <c r="C26" s="516"/>
      <c r="D26" s="516"/>
      <c r="E26" s="516"/>
      <c r="F26" s="517"/>
      <c r="G26" s="362"/>
      <c r="H26" s="363"/>
    </row>
    <row r="27" spans="1:8" ht="15.75" customHeight="1" x14ac:dyDescent="0.25">
      <c r="A27" s="358" t="s">
        <v>406</v>
      </c>
      <c r="B27" s="359" t="s">
        <v>423</v>
      </c>
      <c r="C27" s="359" t="s">
        <v>424</v>
      </c>
      <c r="D27" s="360">
        <v>654912</v>
      </c>
      <c r="E27" s="360">
        <v>114288</v>
      </c>
      <c r="F27" s="361">
        <f>D27+E27</f>
        <v>769200</v>
      </c>
      <c r="G27" s="362"/>
      <c r="H27" s="363"/>
    </row>
    <row r="28" spans="1:8" ht="15.75" customHeight="1" x14ac:dyDescent="0.25">
      <c r="A28" s="515"/>
      <c r="B28" s="516"/>
      <c r="C28" s="516"/>
      <c r="D28" s="516"/>
      <c r="E28" s="516"/>
      <c r="F28" s="517"/>
      <c r="G28" s="362"/>
      <c r="H28" s="363"/>
    </row>
    <row r="29" spans="1:8" ht="15.75" customHeight="1" x14ac:dyDescent="0.25">
      <c r="A29" s="358" t="s">
        <v>409</v>
      </c>
      <c r="B29" s="359" t="s">
        <v>425</v>
      </c>
      <c r="C29" s="359" t="s">
        <v>426</v>
      </c>
      <c r="D29" s="360">
        <v>516694</v>
      </c>
      <c r="E29" s="360">
        <v>40423</v>
      </c>
      <c r="F29" s="361">
        <f>D29+E29</f>
        <v>557117</v>
      </c>
      <c r="G29" s="362"/>
      <c r="H29" s="363"/>
    </row>
    <row r="30" spans="1:8" ht="15.75" customHeight="1" thickBot="1" x14ac:dyDescent="0.3">
      <c r="A30" s="515"/>
      <c r="B30" s="516"/>
      <c r="C30" s="516"/>
      <c r="D30" s="516"/>
      <c r="E30" s="516"/>
      <c r="F30" s="517"/>
      <c r="G30" s="362"/>
      <c r="H30" s="363"/>
    </row>
    <row r="31" spans="1:8" ht="18.75" customHeight="1" thickBot="1" x14ac:dyDescent="0.3">
      <c r="A31" s="364"/>
      <c r="B31" s="365"/>
      <c r="C31" s="365" t="s">
        <v>211</v>
      </c>
      <c r="D31" s="366">
        <f>SUM(D11+D13+D15+D17+D19+D21+D23+D25+D27+D29)</f>
        <v>7355345</v>
      </c>
      <c r="E31" s="366">
        <f>SUM(E11+E13+E15+E17+E19+E21+E23+E25+E27+E29)</f>
        <v>621571</v>
      </c>
      <c r="F31" s="367">
        <f>D31+E31</f>
        <v>7976916</v>
      </c>
      <c r="G31" s="368"/>
      <c r="H31" s="368"/>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scale="91" fitToHeight="0" orientation="landscape" horizontalDpi="1200" verticalDpi="1200" r:id="rId1"/>
  <headerFooter>
    <oddHeader>_x000D_
                &amp;L&amp;10OFFICE OF HEALTH CARE ACCESS&amp;C&amp;10ANNUAL REPORTING&amp;R&amp;10GREATER WATERBURY HEALTH NETWORK</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76"/>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9" t="s">
        <v>0</v>
      </c>
      <c r="B2" s="519"/>
      <c r="C2" s="519"/>
      <c r="D2" s="519"/>
      <c r="E2" s="519"/>
    </row>
    <row r="3" spans="1:5" ht="15.75" x14ac:dyDescent="0.25">
      <c r="A3" s="519" t="s">
        <v>377</v>
      </c>
      <c r="B3" s="519"/>
      <c r="C3" s="519"/>
      <c r="D3" s="519"/>
      <c r="E3" s="519"/>
    </row>
    <row r="4" spans="1:5" ht="15" customHeight="1" x14ac:dyDescent="0.25">
      <c r="A4" s="519" t="s">
        <v>129</v>
      </c>
      <c r="B4" s="519"/>
      <c r="C4" s="519"/>
      <c r="D4" s="519"/>
      <c r="E4" s="519"/>
    </row>
    <row r="5" spans="1:5" ht="15" customHeight="1" x14ac:dyDescent="0.25">
      <c r="A5" s="520" t="s">
        <v>427</v>
      </c>
      <c r="B5" s="520"/>
      <c r="C5" s="520"/>
      <c r="D5" s="520"/>
      <c r="E5" s="520"/>
    </row>
    <row r="6" spans="1:5" ht="25.5" customHeight="1" x14ac:dyDescent="0.25">
      <c r="A6" s="520" t="s">
        <v>428</v>
      </c>
      <c r="B6" s="520"/>
      <c r="C6" s="520"/>
      <c r="D6" s="520"/>
      <c r="E6" s="520"/>
    </row>
    <row r="7" spans="1:5" ht="15.75" x14ac:dyDescent="0.25">
      <c r="A7" s="370"/>
      <c r="B7" s="369"/>
      <c r="C7" s="370"/>
    </row>
    <row r="8" spans="1:5" ht="12.95" customHeight="1" x14ac:dyDescent="0.25">
      <c r="A8" s="371">
        <v>-1</v>
      </c>
      <c r="B8" s="372">
        <v>-2</v>
      </c>
      <c r="C8" s="371">
        <v>-3</v>
      </c>
      <c r="D8" s="371">
        <v>-4</v>
      </c>
      <c r="E8" s="371">
        <v>-5</v>
      </c>
    </row>
    <row r="9" spans="1:5" s="378" customFormat="1" ht="54" customHeight="1" x14ac:dyDescent="0.25">
      <c r="A9" s="373" t="s">
        <v>5</v>
      </c>
      <c r="B9" s="374" t="s">
        <v>6</v>
      </c>
      <c r="C9" s="375" t="s">
        <v>429</v>
      </c>
      <c r="D9" s="376" t="s">
        <v>430</v>
      </c>
      <c r="E9" s="377" t="s">
        <v>383</v>
      </c>
    </row>
    <row r="10" spans="1:5" s="378" customFormat="1" ht="15.75" x14ac:dyDescent="0.25">
      <c r="A10" s="379"/>
      <c r="B10" s="380"/>
      <c r="C10" s="381"/>
      <c r="D10" s="381"/>
      <c r="E10" s="382"/>
    </row>
    <row r="11" spans="1:5" s="378" customFormat="1" ht="15.75" x14ac:dyDescent="0.25">
      <c r="A11" s="383" t="s">
        <v>140</v>
      </c>
      <c r="B11" s="384" t="s">
        <v>10</v>
      </c>
      <c r="C11" s="385"/>
      <c r="D11" s="385"/>
      <c r="E11" s="386"/>
    </row>
    <row r="12" spans="1:5" ht="14.25" customHeight="1" x14ac:dyDescent="0.2">
      <c r="A12" s="387">
        <v>1</v>
      </c>
      <c r="B12" s="388" t="s">
        <v>431</v>
      </c>
      <c r="C12" s="389">
        <v>0</v>
      </c>
      <c r="D12" s="389">
        <v>0</v>
      </c>
      <c r="E12" s="389">
        <f>D12+ C12</f>
        <v>0</v>
      </c>
    </row>
    <row r="13" spans="1:5" ht="14.25" customHeight="1" x14ac:dyDescent="0.2">
      <c r="A13" s="387">
        <v>2</v>
      </c>
      <c r="B13" s="388" t="s">
        <v>432</v>
      </c>
      <c r="C13" s="389">
        <v>0</v>
      </c>
      <c r="D13" s="389">
        <v>0</v>
      </c>
      <c r="E13" s="389">
        <f>D13+ C13</f>
        <v>0</v>
      </c>
    </row>
    <row r="14" spans="1:5" ht="15.75" x14ac:dyDescent="0.25">
      <c r="A14" s="379"/>
      <c r="B14" s="380"/>
      <c r="C14" s="381"/>
      <c r="D14" s="381"/>
      <c r="E14" s="390"/>
    </row>
    <row r="15" spans="1:5" s="378" customFormat="1" ht="15.75" x14ac:dyDescent="0.25">
      <c r="A15" s="383" t="s">
        <v>147</v>
      </c>
      <c r="B15" s="384" t="s">
        <v>38</v>
      </c>
      <c r="C15" s="385"/>
      <c r="D15" s="385"/>
      <c r="E15" s="386"/>
    </row>
    <row r="16" spans="1:5" ht="14.25" customHeight="1" x14ac:dyDescent="0.2">
      <c r="A16" s="387">
        <v>1</v>
      </c>
      <c r="B16" s="388" t="s">
        <v>431</v>
      </c>
      <c r="C16" s="389">
        <v>0</v>
      </c>
      <c r="D16" s="389">
        <v>0</v>
      </c>
      <c r="E16" s="389">
        <f>D16+ C16</f>
        <v>0</v>
      </c>
    </row>
    <row r="17" spans="1:5" ht="14.25" customHeight="1" x14ac:dyDescent="0.2">
      <c r="A17" s="387">
        <v>2</v>
      </c>
      <c r="B17" s="388" t="s">
        <v>432</v>
      </c>
      <c r="C17" s="389">
        <v>9337</v>
      </c>
      <c r="D17" s="389">
        <v>2334</v>
      </c>
      <c r="E17" s="389">
        <f>D17+ C17</f>
        <v>11671</v>
      </c>
    </row>
    <row r="18" spans="1:5" ht="15.75" x14ac:dyDescent="0.25">
      <c r="A18" s="379"/>
      <c r="B18" s="380"/>
      <c r="C18" s="381"/>
      <c r="D18" s="381"/>
      <c r="E18" s="390"/>
    </row>
    <row r="19" spans="1:5" s="378" customFormat="1" ht="15.75" x14ac:dyDescent="0.25">
      <c r="A19" s="383" t="s">
        <v>148</v>
      </c>
      <c r="B19" s="384" t="s">
        <v>48</v>
      </c>
      <c r="C19" s="385"/>
      <c r="D19" s="385"/>
      <c r="E19" s="386"/>
    </row>
    <row r="20" spans="1:5" ht="14.25" customHeight="1" x14ac:dyDescent="0.2">
      <c r="A20" s="387">
        <v>1</v>
      </c>
      <c r="B20" s="388" t="s">
        <v>431</v>
      </c>
      <c r="C20" s="389">
        <v>0</v>
      </c>
      <c r="D20" s="389">
        <v>0</v>
      </c>
      <c r="E20" s="389">
        <f>D20+ C20</f>
        <v>0</v>
      </c>
    </row>
    <row r="21" spans="1:5" ht="14.25" customHeight="1" x14ac:dyDescent="0.2">
      <c r="A21" s="387">
        <v>2</v>
      </c>
      <c r="B21" s="388" t="s">
        <v>432</v>
      </c>
      <c r="C21" s="389">
        <v>2749338</v>
      </c>
      <c r="D21" s="389">
        <v>412401</v>
      </c>
      <c r="E21" s="389">
        <f>D21+ C21</f>
        <v>3161739</v>
      </c>
    </row>
    <row r="22" spans="1:5" ht="15.75" x14ac:dyDescent="0.25">
      <c r="A22" s="379"/>
      <c r="B22" s="380"/>
      <c r="C22" s="381"/>
      <c r="D22" s="381"/>
      <c r="E22" s="390"/>
    </row>
    <row r="23" spans="1:5" s="378" customFormat="1" ht="31.5" x14ac:dyDescent="0.25">
      <c r="A23" s="383" t="s">
        <v>149</v>
      </c>
      <c r="B23" s="384" t="s">
        <v>57</v>
      </c>
      <c r="C23" s="385"/>
      <c r="D23" s="385"/>
      <c r="E23" s="386"/>
    </row>
    <row r="24" spans="1:5" ht="14.25" customHeight="1" x14ac:dyDescent="0.2">
      <c r="A24" s="387">
        <v>1</v>
      </c>
      <c r="B24" s="388" t="s">
        <v>431</v>
      </c>
      <c r="C24" s="389">
        <v>0</v>
      </c>
      <c r="D24" s="389">
        <v>0</v>
      </c>
      <c r="E24" s="389">
        <f>D24+ C24</f>
        <v>0</v>
      </c>
    </row>
    <row r="25" spans="1:5" ht="14.25" customHeight="1" x14ac:dyDescent="0.2">
      <c r="A25" s="387">
        <v>2</v>
      </c>
      <c r="B25" s="388" t="s">
        <v>432</v>
      </c>
      <c r="C25" s="389">
        <v>0</v>
      </c>
      <c r="D25" s="389">
        <v>0</v>
      </c>
      <c r="E25" s="389">
        <f>D25+ C25</f>
        <v>0</v>
      </c>
    </row>
    <row r="26" spans="1:5" ht="15.75" x14ac:dyDescent="0.25">
      <c r="A26" s="379"/>
      <c r="B26" s="380"/>
      <c r="C26" s="381"/>
      <c r="D26" s="381"/>
      <c r="E26" s="390"/>
    </row>
    <row r="27" spans="1:5" s="378" customFormat="1" ht="31.5" x14ac:dyDescent="0.25">
      <c r="A27" s="383" t="s">
        <v>150</v>
      </c>
      <c r="B27" s="384" t="s">
        <v>62</v>
      </c>
      <c r="C27" s="385"/>
      <c r="D27" s="385"/>
      <c r="E27" s="386"/>
    </row>
    <row r="28" spans="1:5" ht="14.25" customHeight="1" x14ac:dyDescent="0.2">
      <c r="A28" s="387">
        <v>1</v>
      </c>
      <c r="B28" s="388" t="s">
        <v>431</v>
      </c>
      <c r="C28" s="389">
        <v>0</v>
      </c>
      <c r="D28" s="389">
        <v>0</v>
      </c>
      <c r="E28" s="389">
        <f>D28+ C28</f>
        <v>0</v>
      </c>
    </row>
    <row r="29" spans="1:5" ht="14.25" customHeight="1" x14ac:dyDescent="0.2">
      <c r="A29" s="387">
        <v>2</v>
      </c>
      <c r="B29" s="388" t="s">
        <v>432</v>
      </c>
      <c r="C29" s="389">
        <v>0</v>
      </c>
      <c r="D29" s="389">
        <v>0</v>
      </c>
      <c r="E29" s="389">
        <f>D29+ C29</f>
        <v>0</v>
      </c>
    </row>
    <row r="30" spans="1:5" ht="15.75" x14ac:dyDescent="0.25">
      <c r="A30" s="379"/>
      <c r="B30" s="380"/>
      <c r="C30" s="381"/>
      <c r="D30" s="381"/>
      <c r="E30" s="390"/>
    </row>
    <row r="31" spans="1:5" s="378" customFormat="1" ht="15.75" x14ac:dyDescent="0.25">
      <c r="A31" s="383" t="s">
        <v>151</v>
      </c>
      <c r="B31" s="384" t="s">
        <v>68</v>
      </c>
      <c r="C31" s="385"/>
      <c r="D31" s="385"/>
      <c r="E31" s="386"/>
    </row>
    <row r="32" spans="1:5" ht="14.25" customHeight="1" x14ac:dyDescent="0.2">
      <c r="A32" s="387">
        <v>1</v>
      </c>
      <c r="B32" s="388" t="s">
        <v>431</v>
      </c>
      <c r="C32" s="389">
        <v>0</v>
      </c>
      <c r="D32" s="389">
        <v>0</v>
      </c>
      <c r="E32" s="389">
        <f>D32+ C32</f>
        <v>0</v>
      </c>
    </row>
    <row r="33" spans="1:5" ht="14.25" customHeight="1" x14ac:dyDescent="0.2">
      <c r="A33" s="387">
        <v>2</v>
      </c>
      <c r="B33" s="388" t="s">
        <v>432</v>
      </c>
      <c r="C33" s="389">
        <v>0</v>
      </c>
      <c r="D33" s="389">
        <v>0</v>
      </c>
      <c r="E33" s="389">
        <f>D33+ C33</f>
        <v>0</v>
      </c>
    </row>
    <row r="34" spans="1:5" ht="15.75" x14ac:dyDescent="0.25">
      <c r="A34" s="379"/>
      <c r="B34" s="380"/>
      <c r="C34" s="381"/>
      <c r="D34" s="381"/>
      <c r="E34" s="390"/>
    </row>
    <row r="35" spans="1:5" s="378" customFormat="1" ht="15.75" x14ac:dyDescent="0.25">
      <c r="A35" s="383" t="s">
        <v>152</v>
      </c>
      <c r="B35" s="384" t="s">
        <v>72</v>
      </c>
      <c r="C35" s="385"/>
      <c r="D35" s="385"/>
      <c r="E35" s="386"/>
    </row>
    <row r="36" spans="1:5" ht="14.25" customHeight="1" x14ac:dyDescent="0.2">
      <c r="A36" s="387">
        <v>1</v>
      </c>
      <c r="B36" s="388" t="s">
        <v>431</v>
      </c>
      <c r="C36" s="389">
        <v>5615</v>
      </c>
      <c r="D36" s="389">
        <v>1404</v>
      </c>
      <c r="E36" s="389">
        <f>D36+ C36</f>
        <v>7019</v>
      </c>
    </row>
    <row r="37" spans="1:5" ht="14.25" customHeight="1" x14ac:dyDescent="0.2">
      <c r="A37" s="387">
        <v>2</v>
      </c>
      <c r="B37" s="388" t="s">
        <v>432</v>
      </c>
      <c r="C37" s="389">
        <v>0</v>
      </c>
      <c r="D37" s="389">
        <v>0</v>
      </c>
      <c r="E37" s="389">
        <f>D37+ C37</f>
        <v>0</v>
      </c>
    </row>
    <row r="38" spans="1:5" ht="15.75" x14ac:dyDescent="0.25">
      <c r="A38" s="379"/>
      <c r="B38" s="380"/>
      <c r="C38" s="381"/>
      <c r="D38" s="381"/>
      <c r="E38" s="390"/>
    </row>
    <row r="39" spans="1:5" s="378" customFormat="1" ht="15.75" x14ac:dyDescent="0.25">
      <c r="A39" s="383" t="s">
        <v>153</v>
      </c>
      <c r="B39" s="384" t="s">
        <v>78</v>
      </c>
      <c r="C39" s="385"/>
      <c r="D39" s="385"/>
      <c r="E39" s="386"/>
    </row>
    <row r="40" spans="1:5" ht="14.25" customHeight="1" x14ac:dyDescent="0.2">
      <c r="A40" s="387">
        <v>1</v>
      </c>
      <c r="B40" s="388" t="s">
        <v>431</v>
      </c>
      <c r="C40" s="389">
        <v>0</v>
      </c>
      <c r="D40" s="389">
        <v>0</v>
      </c>
      <c r="E40" s="389">
        <f>D40+ C40</f>
        <v>0</v>
      </c>
    </row>
    <row r="41" spans="1:5" ht="14.25" customHeight="1" x14ac:dyDescent="0.2">
      <c r="A41" s="387">
        <v>2</v>
      </c>
      <c r="B41" s="388" t="s">
        <v>432</v>
      </c>
      <c r="C41" s="389">
        <v>0</v>
      </c>
      <c r="D41" s="389">
        <v>0</v>
      </c>
      <c r="E41" s="389">
        <f>D41+ C41</f>
        <v>0</v>
      </c>
    </row>
    <row r="42" spans="1:5" ht="15.75" x14ac:dyDescent="0.25">
      <c r="A42" s="379"/>
      <c r="B42" s="380"/>
      <c r="C42" s="381"/>
      <c r="D42" s="381"/>
      <c r="E42" s="390"/>
    </row>
    <row r="43" spans="1:5" s="378" customFormat="1" ht="15.75" x14ac:dyDescent="0.25">
      <c r="A43" s="383" t="s">
        <v>154</v>
      </c>
      <c r="B43" s="384" t="s">
        <v>82</v>
      </c>
      <c r="C43" s="385"/>
      <c r="D43" s="385"/>
      <c r="E43" s="386"/>
    </row>
    <row r="44" spans="1:5" ht="14.25" customHeight="1" x14ac:dyDescent="0.2">
      <c r="A44" s="387">
        <v>1</v>
      </c>
      <c r="B44" s="388" t="s">
        <v>431</v>
      </c>
      <c r="C44" s="389">
        <v>0</v>
      </c>
      <c r="D44" s="389">
        <v>0</v>
      </c>
      <c r="E44" s="389">
        <f>D44+ C44</f>
        <v>0</v>
      </c>
    </row>
    <row r="45" spans="1:5" ht="14.25" customHeight="1" x14ac:dyDescent="0.2">
      <c r="A45" s="387">
        <v>2</v>
      </c>
      <c r="B45" s="388" t="s">
        <v>432</v>
      </c>
      <c r="C45" s="389">
        <v>0</v>
      </c>
      <c r="D45" s="389">
        <v>0</v>
      </c>
      <c r="E45" s="389">
        <f>D45+ C45</f>
        <v>0</v>
      </c>
    </row>
    <row r="46" spans="1:5" ht="15.75" x14ac:dyDescent="0.25">
      <c r="A46" s="379"/>
      <c r="B46" s="380"/>
      <c r="C46" s="381"/>
      <c r="D46" s="381"/>
      <c r="E46" s="390"/>
    </row>
    <row r="47" spans="1:5" s="378" customFormat="1" ht="15.75" x14ac:dyDescent="0.25">
      <c r="A47" s="383" t="s">
        <v>155</v>
      </c>
      <c r="B47" s="384" t="s">
        <v>92</v>
      </c>
      <c r="C47" s="385"/>
      <c r="D47" s="385"/>
      <c r="E47" s="386"/>
    </row>
    <row r="48" spans="1:5" ht="14.25" customHeight="1" x14ac:dyDescent="0.2">
      <c r="A48" s="387">
        <v>1</v>
      </c>
      <c r="B48" s="388" t="s">
        <v>431</v>
      </c>
      <c r="C48" s="389">
        <v>0</v>
      </c>
      <c r="D48" s="389">
        <v>0</v>
      </c>
      <c r="E48" s="389">
        <f>D48+ C48</f>
        <v>0</v>
      </c>
    </row>
    <row r="49" spans="1:5" ht="14.25" customHeight="1" x14ac:dyDescent="0.2">
      <c r="A49" s="387">
        <v>2</v>
      </c>
      <c r="B49" s="388" t="s">
        <v>432</v>
      </c>
      <c r="C49" s="389">
        <v>0</v>
      </c>
      <c r="D49" s="389">
        <v>0</v>
      </c>
      <c r="E49" s="389">
        <f>D49+ C49</f>
        <v>0</v>
      </c>
    </row>
    <row r="50" spans="1:5" ht="15.75" x14ac:dyDescent="0.25">
      <c r="A50" s="379"/>
      <c r="B50" s="380"/>
      <c r="C50" s="381"/>
      <c r="D50" s="381"/>
      <c r="E50" s="390"/>
    </row>
    <row r="51" spans="1:5" s="378" customFormat="1" ht="15.75" x14ac:dyDescent="0.25">
      <c r="A51" s="383" t="s">
        <v>156</v>
      </c>
      <c r="B51" s="384" t="s">
        <v>96</v>
      </c>
      <c r="C51" s="385"/>
      <c r="D51" s="385"/>
      <c r="E51" s="386"/>
    </row>
    <row r="52" spans="1:5" ht="14.25" customHeight="1" x14ac:dyDescent="0.2">
      <c r="A52" s="387">
        <v>1</v>
      </c>
      <c r="B52" s="388" t="s">
        <v>431</v>
      </c>
      <c r="C52" s="389">
        <v>0</v>
      </c>
      <c r="D52" s="389">
        <v>0</v>
      </c>
      <c r="E52" s="389">
        <f>D52+ C52</f>
        <v>0</v>
      </c>
    </row>
    <row r="53" spans="1:5" ht="14.25" customHeight="1" x14ac:dyDescent="0.2">
      <c r="A53" s="387">
        <v>2</v>
      </c>
      <c r="B53" s="388" t="s">
        <v>432</v>
      </c>
      <c r="C53" s="389">
        <v>0</v>
      </c>
      <c r="D53" s="389">
        <v>0</v>
      </c>
      <c r="E53" s="389">
        <f>D53+ C53</f>
        <v>0</v>
      </c>
    </row>
    <row r="54" spans="1:5" ht="15.75" x14ac:dyDescent="0.25">
      <c r="A54" s="379"/>
      <c r="B54" s="380"/>
      <c r="C54" s="381"/>
      <c r="D54" s="381"/>
      <c r="E54" s="390"/>
    </row>
    <row r="55" spans="1:5" s="378" customFormat="1" ht="15.75" x14ac:dyDescent="0.25">
      <c r="A55" s="383" t="s">
        <v>157</v>
      </c>
      <c r="B55" s="384" t="s">
        <v>104</v>
      </c>
      <c r="C55" s="385"/>
      <c r="D55" s="385"/>
      <c r="E55" s="386"/>
    </row>
    <row r="56" spans="1:5" ht="14.25" customHeight="1" x14ac:dyDescent="0.2">
      <c r="A56" s="387">
        <v>1</v>
      </c>
      <c r="B56" s="388" t="s">
        <v>431</v>
      </c>
      <c r="C56" s="389">
        <v>0</v>
      </c>
      <c r="D56" s="389">
        <v>0</v>
      </c>
      <c r="E56" s="389">
        <f>D56+ C56</f>
        <v>0</v>
      </c>
    </row>
    <row r="57" spans="1:5" ht="14.25" customHeight="1" x14ac:dyDescent="0.2">
      <c r="A57" s="387">
        <v>2</v>
      </c>
      <c r="B57" s="388" t="s">
        <v>432</v>
      </c>
      <c r="C57" s="389">
        <v>0</v>
      </c>
      <c r="D57" s="389">
        <v>0</v>
      </c>
      <c r="E57" s="389">
        <f>D57+ C57</f>
        <v>0</v>
      </c>
    </row>
    <row r="58" spans="1:5" ht="15.75" x14ac:dyDescent="0.25">
      <c r="A58" s="379"/>
      <c r="B58" s="380"/>
      <c r="C58" s="381"/>
      <c r="D58" s="381"/>
      <c r="E58" s="390"/>
    </row>
    <row r="59" spans="1:5" s="378" customFormat="1" ht="15.75" x14ac:dyDescent="0.25">
      <c r="A59" s="383" t="s">
        <v>158</v>
      </c>
      <c r="B59" s="384" t="s">
        <v>109</v>
      </c>
      <c r="C59" s="385"/>
      <c r="D59" s="385"/>
      <c r="E59" s="386"/>
    </row>
    <row r="60" spans="1:5" ht="14.25" customHeight="1" x14ac:dyDescent="0.2">
      <c r="A60" s="387">
        <v>1</v>
      </c>
      <c r="B60" s="388" t="s">
        <v>431</v>
      </c>
      <c r="C60" s="389">
        <v>589</v>
      </c>
      <c r="D60" s="389">
        <v>165</v>
      </c>
      <c r="E60" s="389">
        <f>D60+ C60</f>
        <v>754</v>
      </c>
    </row>
    <row r="61" spans="1:5" ht="14.25" customHeight="1" x14ac:dyDescent="0.2">
      <c r="A61" s="387">
        <v>2</v>
      </c>
      <c r="B61" s="388" t="s">
        <v>432</v>
      </c>
      <c r="C61" s="389">
        <v>0</v>
      </c>
      <c r="D61" s="389">
        <v>0</v>
      </c>
      <c r="E61" s="389">
        <f>D61+ C61</f>
        <v>0</v>
      </c>
    </row>
    <row r="62" spans="1:5" ht="15.75" x14ac:dyDescent="0.25">
      <c r="A62" s="379"/>
      <c r="B62" s="380"/>
      <c r="C62" s="381"/>
      <c r="D62" s="381"/>
      <c r="E62" s="390"/>
    </row>
    <row r="63" spans="1:5" s="378" customFormat="1" ht="15.75" x14ac:dyDescent="0.25">
      <c r="A63" s="383" t="s">
        <v>159</v>
      </c>
      <c r="B63" s="384" t="s">
        <v>116</v>
      </c>
      <c r="C63" s="385"/>
      <c r="D63" s="385"/>
      <c r="E63" s="386"/>
    </row>
    <row r="64" spans="1:5" ht="14.25" customHeight="1" x14ac:dyDescent="0.2">
      <c r="A64" s="387">
        <v>1</v>
      </c>
      <c r="B64" s="388" t="s">
        <v>431</v>
      </c>
      <c r="C64" s="389">
        <v>0</v>
      </c>
      <c r="D64" s="389">
        <v>0</v>
      </c>
      <c r="E64" s="389">
        <f>D64+ C64</f>
        <v>0</v>
      </c>
    </row>
    <row r="65" spans="1:6" ht="14.25" customHeight="1" x14ac:dyDescent="0.2">
      <c r="A65" s="387">
        <v>2</v>
      </c>
      <c r="B65" s="388" t="s">
        <v>432</v>
      </c>
      <c r="C65" s="389">
        <v>0</v>
      </c>
      <c r="D65" s="389">
        <v>0</v>
      </c>
      <c r="E65" s="389">
        <f>D65+ C65</f>
        <v>0</v>
      </c>
    </row>
    <row r="66" spans="1:6" ht="15.75" x14ac:dyDescent="0.25">
      <c r="A66" s="379"/>
      <c r="B66" s="380"/>
      <c r="C66" s="381"/>
      <c r="D66" s="381"/>
      <c r="E66" s="390"/>
    </row>
    <row r="67" spans="1:6" s="378" customFormat="1" ht="31.5" x14ac:dyDescent="0.25">
      <c r="A67" s="383" t="s">
        <v>160</v>
      </c>
      <c r="B67" s="384" t="s">
        <v>124</v>
      </c>
      <c r="C67" s="385"/>
      <c r="D67" s="385"/>
      <c r="E67" s="386"/>
    </row>
    <row r="68" spans="1:6" ht="14.25" customHeight="1" x14ac:dyDescent="0.2">
      <c r="A68" s="387">
        <v>1</v>
      </c>
      <c r="B68" s="388" t="s">
        <v>431</v>
      </c>
      <c r="C68" s="389">
        <v>0</v>
      </c>
      <c r="D68" s="389">
        <v>0</v>
      </c>
      <c r="E68" s="389">
        <f>D68+ C68</f>
        <v>0</v>
      </c>
    </row>
    <row r="69" spans="1:6" ht="14.25" customHeight="1" x14ac:dyDescent="0.2">
      <c r="A69" s="387">
        <v>2</v>
      </c>
      <c r="B69" s="388" t="s">
        <v>432</v>
      </c>
      <c r="C69" s="389">
        <v>0</v>
      </c>
      <c r="D69" s="389">
        <v>0</v>
      </c>
      <c r="E69" s="389">
        <f>D69+ C69</f>
        <v>0</v>
      </c>
    </row>
    <row r="70" spans="1:6" ht="15.75" x14ac:dyDescent="0.25">
      <c r="A70" s="379"/>
      <c r="B70" s="380"/>
      <c r="C70" s="381"/>
      <c r="D70" s="381"/>
      <c r="E70" s="390"/>
    </row>
    <row r="71" spans="1:6" ht="13.5" customHeight="1" x14ac:dyDescent="0.2">
      <c r="A71" s="391"/>
      <c r="B71" s="521"/>
      <c r="C71" s="521"/>
      <c r="D71" s="521"/>
      <c r="E71" s="392"/>
    </row>
    <row r="72" spans="1:6" ht="15" customHeight="1" x14ac:dyDescent="0.2">
      <c r="A72" s="393"/>
      <c r="B72" s="518" t="s">
        <v>433</v>
      </c>
      <c r="C72" s="518"/>
      <c r="D72" s="518"/>
      <c r="E72" s="518"/>
      <c r="F72" s="391"/>
    </row>
    <row r="73" spans="1:6" ht="13.5" customHeight="1" x14ac:dyDescent="0.2">
      <c r="A73" s="393"/>
      <c r="B73" s="394"/>
      <c r="C73" s="394"/>
      <c r="D73" s="394"/>
      <c r="E73" s="394"/>
      <c r="F73" s="391"/>
    </row>
    <row r="74" spans="1:6" ht="32.1" customHeight="1" x14ac:dyDescent="0.2">
      <c r="A74" s="393"/>
      <c r="B74" s="518" t="s">
        <v>434</v>
      </c>
      <c r="C74" s="518"/>
      <c r="D74" s="518"/>
      <c r="E74" s="518"/>
      <c r="F74" s="391"/>
    </row>
    <row r="75" spans="1:6" ht="15" customHeight="1" x14ac:dyDescent="0.2">
      <c r="A75" s="391"/>
      <c r="B75" s="518" t="s">
        <v>435</v>
      </c>
      <c r="C75" s="518"/>
      <c r="D75" s="518"/>
      <c r="E75" s="518"/>
      <c r="F75" s="391"/>
    </row>
    <row r="76" spans="1:6" ht="15" customHeight="1" x14ac:dyDescent="0.2">
      <c r="A76" s="391"/>
      <c r="B76" s="518" t="s">
        <v>436</v>
      </c>
      <c r="C76" s="518"/>
      <c r="D76" s="518"/>
      <c r="E76" s="518"/>
      <c r="F76" s="391"/>
    </row>
  </sheetData>
  <mergeCells count="10">
    <mergeCell ref="B72:E72"/>
    <mergeCell ref="B74:E74"/>
    <mergeCell ref="B75:E75"/>
    <mergeCell ref="B76:E76"/>
    <mergeCell ref="A2:E2"/>
    <mergeCell ref="A3:E3"/>
    <mergeCell ref="A4:E4"/>
    <mergeCell ref="A5:E5"/>
    <mergeCell ref="A6:E6"/>
    <mergeCell ref="B71:D71"/>
  </mergeCells>
  <pageMargins left="0.25" right="0.25" top="0.5" bottom="0.5" header="0.25" footer="0.25"/>
  <pageSetup scale="74" fitToHeight="0" orientation="portrait" horizontalDpi="1200" verticalDpi="1200" r:id="rId1"/>
  <headerFooter>
    <oddHeader>&amp;LOFFICE OF HEALTH CARE ACCESS&amp;CANNUAL REPORTING&amp;RWATERBURY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5" customWidth="1"/>
    <col min="2" max="2" width="90.85546875" style="39" customWidth="1"/>
    <col min="3" max="3" width="37.5703125" style="397" customWidth="1"/>
    <col min="4" max="16384" width="9.140625" style="39"/>
  </cols>
  <sheetData>
    <row r="2" spans="1:4" ht="15.75" customHeight="1" x14ac:dyDescent="0.25">
      <c r="A2" s="471" t="s">
        <v>0</v>
      </c>
      <c r="B2" s="471"/>
      <c r="C2" s="471"/>
    </row>
    <row r="3" spans="1:4" ht="15.75" customHeight="1" x14ac:dyDescent="0.25">
      <c r="A3" s="471" t="s">
        <v>1</v>
      </c>
      <c r="B3" s="471"/>
      <c r="C3" s="471"/>
    </row>
    <row r="4" spans="1:4" ht="15.75" customHeight="1" x14ac:dyDescent="0.25">
      <c r="A4" s="471" t="s">
        <v>129</v>
      </c>
      <c r="B4" s="471"/>
      <c r="C4" s="471"/>
    </row>
    <row r="5" spans="1:4" ht="15.75" customHeight="1" x14ac:dyDescent="0.25">
      <c r="A5" s="471" t="s">
        <v>437</v>
      </c>
      <c r="B5" s="471"/>
      <c r="C5" s="471"/>
    </row>
    <row r="6" spans="1:4" ht="15.75" customHeight="1" x14ac:dyDescent="0.25">
      <c r="A6" s="471" t="s">
        <v>438</v>
      </c>
      <c r="B6" s="471"/>
      <c r="C6" s="471"/>
    </row>
    <row r="7" spans="1:4" ht="15.75" customHeight="1" x14ac:dyDescent="0.25">
      <c r="A7" s="395"/>
      <c r="B7" s="396"/>
      <c r="D7" s="398"/>
    </row>
    <row r="8" spans="1:4" ht="15.75" customHeight="1" x14ac:dyDescent="0.25">
      <c r="A8" s="399">
        <v>-1</v>
      </c>
      <c r="B8" s="400">
        <v>-2</v>
      </c>
      <c r="C8" s="399">
        <v>-3</v>
      </c>
      <c r="D8" s="398"/>
    </row>
    <row r="9" spans="1:4" ht="24.75" customHeight="1" x14ac:dyDescent="0.25">
      <c r="A9" s="401" t="s">
        <v>5</v>
      </c>
      <c r="B9" s="402" t="s">
        <v>6</v>
      </c>
      <c r="C9" s="403" t="s">
        <v>439</v>
      </c>
    </row>
    <row r="10" spans="1:4" ht="15.75" customHeight="1" x14ac:dyDescent="0.25">
      <c r="A10" s="404"/>
      <c r="B10" s="405"/>
      <c r="C10" s="406"/>
    </row>
    <row r="11" spans="1:4" ht="30" customHeight="1" x14ac:dyDescent="0.25">
      <c r="A11" s="407" t="s">
        <v>365</v>
      </c>
      <c r="B11" s="408" t="s">
        <v>440</v>
      </c>
      <c r="C11" s="409"/>
    </row>
    <row r="12" spans="1:4" ht="45" customHeight="1" x14ac:dyDescent="0.2">
      <c r="A12" s="410" t="s">
        <v>441</v>
      </c>
      <c r="B12" s="411" t="s">
        <v>442</v>
      </c>
      <c r="C12" s="412" t="s">
        <v>443</v>
      </c>
    </row>
    <row r="13" spans="1:4" ht="15" customHeight="1" x14ac:dyDescent="0.2">
      <c r="A13" s="413"/>
      <c r="B13" s="414"/>
      <c r="C13" s="415"/>
    </row>
    <row r="14" spans="1:4" ht="30" customHeight="1" x14ac:dyDescent="0.2">
      <c r="A14" s="416" t="s">
        <v>444</v>
      </c>
      <c r="B14" s="417" t="s">
        <v>445</v>
      </c>
      <c r="C14" s="418" t="s">
        <v>443</v>
      </c>
    </row>
    <row r="15" spans="1:4" ht="15" customHeight="1" x14ac:dyDescent="0.2">
      <c r="A15" s="419"/>
      <c r="B15" s="414"/>
      <c r="C15" s="415"/>
    </row>
    <row r="16" spans="1:4" ht="30" customHeight="1" x14ac:dyDescent="0.2">
      <c r="A16" s="416" t="s">
        <v>446</v>
      </c>
      <c r="B16" s="417" t="s">
        <v>447</v>
      </c>
      <c r="C16" s="418" t="s">
        <v>443</v>
      </c>
    </row>
    <row r="17" spans="1:3" ht="15" customHeight="1" x14ac:dyDescent="0.2">
      <c r="A17" s="419"/>
      <c r="B17" s="414"/>
      <c r="C17" s="415"/>
    </row>
    <row r="18" spans="1:3" ht="30" customHeight="1" x14ac:dyDescent="0.2">
      <c r="A18" s="416" t="s">
        <v>448</v>
      </c>
      <c r="B18" s="417" t="s">
        <v>449</v>
      </c>
      <c r="C18" s="418" t="s">
        <v>443</v>
      </c>
    </row>
    <row r="19" spans="1:3" ht="15" customHeight="1" x14ac:dyDescent="0.2">
      <c r="A19" s="420"/>
      <c r="B19" s="421"/>
      <c r="C19" s="415"/>
    </row>
    <row r="20" spans="1:3" ht="30" customHeight="1" x14ac:dyDescent="0.2">
      <c r="A20" s="422" t="s">
        <v>450</v>
      </c>
      <c r="B20" s="423" t="s">
        <v>451</v>
      </c>
      <c r="C20" s="424">
        <v>0</v>
      </c>
    </row>
  </sheetData>
  <mergeCells count="5">
    <mergeCell ref="A2:C2"/>
    <mergeCell ref="A3:C3"/>
    <mergeCell ref="A4:C4"/>
    <mergeCell ref="A5:C5"/>
    <mergeCell ref="A6:C6"/>
  </mergeCells>
  <pageMargins left="0.25" right="0.25" top="0.5" bottom="0.5" header="0.25" footer="0.25"/>
  <pageSetup scale="75" fitToHeight="0" orientation="portrait" horizontalDpi="1200" verticalDpi="1200" r:id="rId1"/>
  <headerFooter>
    <oddHeader>&amp;LOFFICE OF HEALTH CARE ACCESS&amp;CANNUAL REPORTING&amp;RWATERBURY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6" customWidth="1"/>
    <col min="2" max="2" width="55.28515625" style="426" customWidth="1"/>
    <col min="3" max="6" width="16.7109375" style="426" customWidth="1"/>
    <col min="7" max="16384" width="9.140625" style="426"/>
  </cols>
  <sheetData>
    <row r="1" spans="1:6" ht="15" customHeight="1" x14ac:dyDescent="0.25">
      <c r="A1" s="522" t="s">
        <v>0</v>
      </c>
      <c r="B1" s="523"/>
      <c r="C1" s="523"/>
      <c r="D1" s="523"/>
      <c r="E1" s="523"/>
      <c r="F1" s="524"/>
    </row>
    <row r="2" spans="1:6" ht="15" customHeight="1" x14ac:dyDescent="0.25">
      <c r="A2" s="522" t="s">
        <v>377</v>
      </c>
      <c r="B2" s="523"/>
      <c r="C2" s="523"/>
      <c r="D2" s="523"/>
      <c r="E2" s="523"/>
      <c r="F2" s="524"/>
    </row>
    <row r="3" spans="1:6" ht="15" customHeight="1" x14ac:dyDescent="0.25">
      <c r="A3" s="465" t="s">
        <v>452</v>
      </c>
      <c r="B3" s="465"/>
      <c r="C3" s="465"/>
      <c r="D3" s="465"/>
      <c r="E3" s="465"/>
      <c r="F3" s="465"/>
    </row>
    <row r="4" spans="1:6" ht="15" customHeight="1" x14ac:dyDescent="0.25">
      <c r="A4" s="465" t="s">
        <v>453</v>
      </c>
      <c r="B4" s="465"/>
      <c r="C4" s="465"/>
      <c r="D4" s="465"/>
      <c r="E4" s="465"/>
      <c r="F4" s="465"/>
    </row>
    <row r="5" spans="1:6" ht="15" customHeight="1" x14ac:dyDescent="0.25">
      <c r="A5" s="427"/>
      <c r="B5" s="2"/>
      <c r="C5" s="2"/>
      <c r="D5" s="2"/>
      <c r="E5" s="2"/>
      <c r="F5" s="427"/>
    </row>
    <row r="6" spans="1:6" ht="15" customHeight="1" x14ac:dyDescent="0.25">
      <c r="A6" s="428">
        <v>-1</v>
      </c>
      <c r="B6" s="428">
        <v>-2</v>
      </c>
      <c r="C6" s="428">
        <v>-3</v>
      </c>
      <c r="D6" s="428">
        <v>-4</v>
      </c>
      <c r="E6" s="428">
        <v>-5</v>
      </c>
      <c r="F6" s="428">
        <v>-6</v>
      </c>
    </row>
    <row r="7" spans="1:6" ht="15" customHeight="1" x14ac:dyDescent="0.25">
      <c r="A7" s="429"/>
      <c r="B7" s="428"/>
      <c r="C7" s="2" t="s">
        <v>454</v>
      </c>
      <c r="D7" s="2" t="s">
        <v>455</v>
      </c>
      <c r="E7" s="428" t="s">
        <v>215</v>
      </c>
      <c r="F7" s="428" t="s">
        <v>456</v>
      </c>
    </row>
    <row r="8" spans="1:6" ht="15" customHeight="1" x14ac:dyDescent="0.25">
      <c r="A8" s="430" t="s">
        <v>5</v>
      </c>
      <c r="B8" s="431" t="s">
        <v>6</v>
      </c>
      <c r="C8" s="430" t="s">
        <v>215</v>
      </c>
      <c r="D8" s="430" t="s">
        <v>215</v>
      </c>
      <c r="E8" s="430" t="s">
        <v>457</v>
      </c>
      <c r="F8" s="430" t="s">
        <v>457</v>
      </c>
    </row>
    <row r="9" spans="1:6" ht="15" customHeight="1" x14ac:dyDescent="0.25">
      <c r="A9" s="429"/>
      <c r="B9" s="429"/>
      <c r="C9" s="429"/>
      <c r="D9" s="429"/>
      <c r="E9" s="429"/>
      <c r="F9" s="429"/>
    </row>
    <row r="10" spans="1:6" ht="15" customHeight="1" x14ac:dyDescent="0.25">
      <c r="A10" s="430" t="s">
        <v>171</v>
      </c>
      <c r="B10" s="432" t="s">
        <v>458</v>
      </c>
      <c r="C10" s="432"/>
      <c r="D10" s="432"/>
      <c r="E10" s="432"/>
      <c r="F10" s="433"/>
    </row>
    <row r="11" spans="1:6" ht="15" customHeight="1" x14ac:dyDescent="0.25">
      <c r="A11" s="430"/>
      <c r="B11" s="432"/>
      <c r="C11" s="432"/>
      <c r="D11" s="432"/>
      <c r="E11" s="432"/>
      <c r="F11" s="433"/>
    </row>
    <row r="12" spans="1:6" x14ac:dyDescent="0.2">
      <c r="A12" s="434" t="s">
        <v>459</v>
      </c>
      <c r="B12" s="435" t="s">
        <v>460</v>
      </c>
      <c r="C12" s="436">
        <v>4556</v>
      </c>
      <c r="D12" s="436">
        <v>4103</v>
      </c>
      <c r="E12" s="436">
        <f>+D12-C12</f>
        <v>-453</v>
      </c>
      <c r="F12" s="433">
        <f>IF(C12=0,0,E12/C12)</f>
        <v>-9.9429323968393324E-2</v>
      </c>
    </row>
    <row r="13" spans="1:6" ht="15" customHeight="1" x14ac:dyDescent="0.25">
      <c r="A13" s="434" t="s">
        <v>461</v>
      </c>
      <c r="B13" s="435" t="s">
        <v>462</v>
      </c>
      <c r="C13" s="436">
        <v>4556</v>
      </c>
      <c r="D13" s="436">
        <v>4103</v>
      </c>
      <c r="E13" s="436">
        <f>+D13-C13</f>
        <v>-453</v>
      </c>
      <c r="F13" s="437">
        <f>IF(C13=0,0,E13/C13)</f>
        <v>-9.9429323968393324E-2</v>
      </c>
    </row>
    <row r="14" spans="1:6" ht="15" customHeight="1" x14ac:dyDescent="0.25">
      <c r="A14" s="438"/>
      <c r="B14" s="438"/>
      <c r="C14" s="438"/>
      <c r="D14" s="438"/>
      <c r="E14" s="438"/>
    </row>
    <row r="15" spans="1:6" x14ac:dyDescent="0.2">
      <c r="A15" s="434" t="s">
        <v>463</v>
      </c>
      <c r="B15" s="435" t="s">
        <v>464</v>
      </c>
      <c r="C15" s="439">
        <v>5839742</v>
      </c>
      <c r="D15" s="439">
        <v>5323038</v>
      </c>
      <c r="E15" s="439">
        <f>+D15-C15</f>
        <v>-516704</v>
      </c>
      <c r="F15" s="433">
        <f>IF(C15=0,0,E15/C15)</f>
        <v>-8.8480621232924328E-2</v>
      </c>
    </row>
    <row r="16" spans="1:6" ht="15" customHeight="1" x14ac:dyDescent="0.25">
      <c r="A16" s="440"/>
      <c r="B16" s="438" t="s">
        <v>465</v>
      </c>
      <c r="C16" s="441">
        <f>IF(C13=0,0,C15/C13)</f>
        <v>1281.7695346795435</v>
      </c>
      <c r="D16" s="441">
        <f>IF(D13=0,0,D15/D13)</f>
        <v>1297.3526687789422</v>
      </c>
      <c r="E16" s="441">
        <f>+D16-C16</f>
        <v>15.583134099398649</v>
      </c>
      <c r="F16" s="437">
        <f>IF(C16=0,0,E16/C16)</f>
        <v>1.2157516369192378E-2</v>
      </c>
    </row>
    <row r="17" spans="1:6" ht="15" customHeight="1" x14ac:dyDescent="0.25">
      <c r="A17" s="438"/>
      <c r="B17" s="438"/>
      <c r="C17" s="438"/>
      <c r="D17" s="438"/>
      <c r="E17" s="438"/>
      <c r="F17" s="433"/>
    </row>
    <row r="18" spans="1:6" x14ac:dyDescent="0.2">
      <c r="A18" s="434" t="s">
        <v>466</v>
      </c>
      <c r="B18" s="435" t="s">
        <v>467</v>
      </c>
      <c r="C18" s="435">
        <v>0.24593699999999999</v>
      </c>
      <c r="D18" s="435">
        <v>0.2369</v>
      </c>
      <c r="E18" s="442">
        <f>+D18-C18</f>
        <v>-9.0369999999999895E-3</v>
      </c>
      <c r="F18" s="433">
        <f>IF(C18=0,0,E18/C18)</f>
        <v>-3.6745182709393018E-2</v>
      </c>
    </row>
    <row r="19" spans="1:6" ht="15" customHeight="1" x14ac:dyDescent="0.25">
      <c r="A19" s="440"/>
      <c r="B19" s="438" t="s">
        <v>468</v>
      </c>
      <c r="C19" s="441">
        <f>+C15*C18</f>
        <v>1436208.6282539999</v>
      </c>
      <c r="D19" s="441">
        <f>+D15*D18</f>
        <v>1261027.7021999999</v>
      </c>
      <c r="E19" s="441">
        <f>+D19-C19</f>
        <v>-175180.92605399992</v>
      </c>
      <c r="F19" s="437">
        <f>IF(C19=0,0,E19/C19)</f>
        <v>-0.12197456734887294</v>
      </c>
    </row>
    <row r="20" spans="1:6" ht="15" customHeight="1" x14ac:dyDescent="0.25">
      <c r="A20" s="440"/>
      <c r="B20" s="438" t="s">
        <v>469</v>
      </c>
      <c r="C20" s="441">
        <f>IF(C13=0,0,C19/C13)</f>
        <v>315.23455405048287</v>
      </c>
      <c r="D20" s="441">
        <f>IF(D13=0,0,D19/D13)</f>
        <v>307.34284723373139</v>
      </c>
      <c r="E20" s="441">
        <f>+D20-C20</f>
        <v>-7.8917068167514799</v>
      </c>
      <c r="F20" s="437">
        <f>IF(C20=0,0,E20/C20)</f>
        <v>-2.5034396500479044E-2</v>
      </c>
    </row>
    <row r="21" spans="1:6" ht="15" customHeight="1" x14ac:dyDescent="0.25">
      <c r="A21" s="429"/>
      <c r="B21" s="438"/>
      <c r="C21" s="443"/>
      <c r="D21" s="443"/>
      <c r="E21" s="443"/>
      <c r="F21" s="433"/>
    </row>
    <row r="22" spans="1:6" x14ac:dyDescent="0.2">
      <c r="A22" s="434" t="s">
        <v>470</v>
      </c>
      <c r="B22" s="435" t="s">
        <v>471</v>
      </c>
      <c r="C22" s="439">
        <v>1901203</v>
      </c>
      <c r="D22" s="439">
        <v>1636211</v>
      </c>
      <c r="E22" s="439">
        <f>+D22-C22</f>
        <v>-264992</v>
      </c>
      <c r="F22" s="433">
        <f>IF(C22=0,0,E22/C22)</f>
        <v>-0.13938122336226064</v>
      </c>
    </row>
    <row r="23" spans="1:6" ht="30" x14ac:dyDescent="0.2">
      <c r="A23" s="434" t="s">
        <v>472</v>
      </c>
      <c r="B23" s="435" t="s">
        <v>473</v>
      </c>
      <c r="C23" s="444">
        <v>3029777</v>
      </c>
      <c r="D23" s="444">
        <v>2217106</v>
      </c>
      <c r="E23" s="444">
        <f>+D23-C23</f>
        <v>-812671</v>
      </c>
      <c r="F23" s="433">
        <f>IF(C23=0,0,E23/C23)</f>
        <v>-0.26822799169707867</v>
      </c>
    </row>
    <row r="24" spans="1:6" ht="30" x14ac:dyDescent="0.2">
      <c r="A24" s="434" t="s">
        <v>474</v>
      </c>
      <c r="B24" s="435" t="s">
        <v>475</v>
      </c>
      <c r="C24" s="444">
        <v>908762</v>
      </c>
      <c r="D24" s="444">
        <v>1469721</v>
      </c>
      <c r="E24" s="444">
        <f>+D24-C24</f>
        <v>560959</v>
      </c>
      <c r="F24" s="433">
        <f>IF(C24=0,0,E24/C24)</f>
        <v>0.61727823126407133</v>
      </c>
    </row>
    <row r="25" spans="1:6" ht="15" customHeight="1" x14ac:dyDescent="0.25">
      <c r="A25" s="429"/>
      <c r="B25" s="438" t="s">
        <v>464</v>
      </c>
      <c r="C25" s="441">
        <f>+C22+C23+C24</f>
        <v>5839742</v>
      </c>
      <c r="D25" s="441">
        <f>+D22+D23+D24</f>
        <v>5323038</v>
      </c>
      <c r="E25" s="441">
        <f>+E22+E23+E24</f>
        <v>-516704</v>
      </c>
      <c r="F25" s="437">
        <f>IF(C25=0,0,E25/C25)</f>
        <v>-8.8480621232924328E-2</v>
      </c>
    </row>
    <row r="26" spans="1:6" ht="15" customHeight="1" x14ac:dyDescent="0.25">
      <c r="A26" s="430"/>
      <c r="B26" s="438"/>
      <c r="C26" s="445"/>
      <c r="D26" s="445"/>
      <c r="E26" s="445"/>
      <c r="F26" s="433"/>
    </row>
    <row r="27" spans="1:6" x14ac:dyDescent="0.2">
      <c r="A27" s="434" t="s">
        <v>476</v>
      </c>
      <c r="B27" s="435" t="s">
        <v>477</v>
      </c>
      <c r="C27" s="444">
        <v>201</v>
      </c>
      <c r="D27" s="444">
        <v>184</v>
      </c>
      <c r="E27" s="444">
        <f>+D27-C27</f>
        <v>-17</v>
      </c>
      <c r="F27" s="433">
        <f>IF(C27=0,0,E27/C27)</f>
        <v>-8.45771144278607E-2</v>
      </c>
    </row>
    <row r="28" spans="1:6" x14ac:dyDescent="0.2">
      <c r="A28" s="434" t="s">
        <v>478</v>
      </c>
      <c r="B28" s="435" t="s">
        <v>479</v>
      </c>
      <c r="C28" s="444">
        <v>65</v>
      </c>
      <c r="D28" s="444">
        <v>61</v>
      </c>
      <c r="E28" s="444">
        <f>+D28-C28</f>
        <v>-4</v>
      </c>
      <c r="F28" s="433">
        <f>IF(C28=0,0,E28/C28)</f>
        <v>-6.1538461538461542E-2</v>
      </c>
    </row>
    <row r="29" spans="1:6" x14ac:dyDescent="0.2">
      <c r="A29" s="434" t="s">
        <v>480</v>
      </c>
      <c r="B29" s="435" t="s">
        <v>481</v>
      </c>
      <c r="C29" s="444">
        <v>1977</v>
      </c>
      <c r="D29" s="444">
        <v>1390</v>
      </c>
      <c r="E29" s="444">
        <f>+D29-C29</f>
        <v>-587</v>
      </c>
      <c r="F29" s="433">
        <f>IF(C29=0,0,E29/C29)</f>
        <v>-0.29691451694486598</v>
      </c>
    </row>
    <row r="30" spans="1:6" ht="30" x14ac:dyDescent="0.2">
      <c r="A30" s="434" t="s">
        <v>482</v>
      </c>
      <c r="B30" s="435" t="s">
        <v>483</v>
      </c>
      <c r="C30" s="444">
        <v>1043</v>
      </c>
      <c r="D30" s="444">
        <v>558</v>
      </c>
      <c r="E30" s="444">
        <f>+D30-C30</f>
        <v>-485</v>
      </c>
      <c r="F30" s="433">
        <f>IF(C30=0,0,E30/C30)</f>
        <v>-0.46500479386385429</v>
      </c>
    </row>
    <row r="31" spans="1:6" ht="15" customHeight="1" x14ac:dyDescent="0.25">
      <c r="A31" s="430"/>
      <c r="B31" s="446"/>
      <c r="C31" s="429"/>
      <c r="D31" s="429"/>
      <c r="E31" s="429"/>
      <c r="F31" s="437"/>
    </row>
    <row r="32" spans="1:6" ht="15" customHeight="1" x14ac:dyDescent="0.25">
      <c r="A32" s="447"/>
      <c r="B32" s="435"/>
      <c r="C32" s="432"/>
      <c r="D32" s="432"/>
      <c r="E32" s="432"/>
      <c r="F32" s="433"/>
    </row>
    <row r="33" spans="1:6" ht="15" customHeight="1" x14ac:dyDescent="0.25">
      <c r="A33" s="446" t="s">
        <v>484</v>
      </c>
      <c r="B33" s="438"/>
      <c r="C33" s="443"/>
      <c r="D33" s="443"/>
      <c r="E33" s="443"/>
    </row>
    <row r="34" spans="1:6" ht="15" customHeight="1" x14ac:dyDescent="0.25">
      <c r="A34" s="430"/>
      <c r="B34" s="446"/>
      <c r="C34" s="429"/>
      <c r="D34" s="429"/>
      <c r="E34" s="429"/>
      <c r="F34" s="437"/>
    </row>
    <row r="35" spans="1:6" ht="15" customHeight="1" x14ac:dyDescent="0.25">
      <c r="A35" s="446"/>
      <c r="F35" s="433"/>
    </row>
    <row r="36" spans="1:6" ht="15" customHeight="1" x14ac:dyDescent="0.25">
      <c r="A36" s="430" t="s">
        <v>178</v>
      </c>
      <c r="B36" s="432" t="s">
        <v>485</v>
      </c>
      <c r="C36" s="429"/>
      <c r="D36" s="429"/>
      <c r="E36" s="429"/>
      <c r="F36" s="429"/>
    </row>
    <row r="37" spans="1:6" ht="15" customHeight="1" x14ac:dyDescent="0.25">
      <c r="A37" s="430"/>
      <c r="B37" s="446"/>
      <c r="C37" s="429"/>
      <c r="D37" s="429"/>
      <c r="E37" s="429"/>
      <c r="F37" s="429"/>
    </row>
    <row r="38" spans="1:6" x14ac:dyDescent="0.2">
      <c r="A38" s="434" t="s">
        <v>459</v>
      </c>
      <c r="B38" s="435" t="s">
        <v>460</v>
      </c>
      <c r="C38" s="436">
        <v>92</v>
      </c>
      <c r="D38" s="436">
        <v>67</v>
      </c>
      <c r="E38" s="436">
        <f>+D38-C38</f>
        <v>-25</v>
      </c>
      <c r="F38" s="433">
        <f>IF(C38=0,0,E38/C38)</f>
        <v>-0.27173913043478259</v>
      </c>
    </row>
    <row r="39" spans="1:6" ht="15" customHeight="1" x14ac:dyDescent="0.25">
      <c r="A39" s="434" t="s">
        <v>461</v>
      </c>
      <c r="B39" s="435" t="s">
        <v>462</v>
      </c>
      <c r="C39" s="436">
        <v>92</v>
      </c>
      <c r="D39" s="436">
        <v>67</v>
      </c>
      <c r="E39" s="436">
        <f>+D39-C39</f>
        <v>-25</v>
      </c>
      <c r="F39" s="437">
        <f>IF(C39=0,0,E39/C39)</f>
        <v>-0.27173913043478259</v>
      </c>
    </row>
    <row r="40" spans="1:6" ht="15" customHeight="1" x14ac:dyDescent="0.25">
      <c r="A40" s="435"/>
      <c r="B40" s="435"/>
      <c r="C40" s="438"/>
      <c r="D40" s="438"/>
      <c r="E40" s="438"/>
    </row>
    <row r="41" spans="1:6" x14ac:dyDescent="0.2">
      <c r="A41" s="434" t="s">
        <v>463</v>
      </c>
      <c r="B41" s="435" t="s">
        <v>486</v>
      </c>
      <c r="C41" s="439">
        <v>105119</v>
      </c>
      <c r="D41" s="439">
        <v>268371</v>
      </c>
      <c r="E41" s="439">
        <f>+D41-C41</f>
        <v>163252</v>
      </c>
      <c r="F41" s="433">
        <f>IF(C41=0,0,E41/C41)</f>
        <v>1.5530208620706056</v>
      </c>
    </row>
    <row r="42" spans="1:6" ht="15" customHeight="1" x14ac:dyDescent="0.25">
      <c r="A42" s="429"/>
      <c r="B42" s="438" t="s">
        <v>465</v>
      </c>
      <c r="C42" s="441">
        <f>IF(C39=0,0,C41/C39)</f>
        <v>1142.5978260869565</v>
      </c>
      <c r="D42" s="441">
        <f>IF(D39=0,0,D41/D39)</f>
        <v>4005.5373134328356</v>
      </c>
      <c r="E42" s="441">
        <f>+D42-C42</f>
        <v>2862.9394873458791</v>
      </c>
      <c r="F42" s="437">
        <f>IF(C42=0,0,E42/C42)</f>
        <v>2.5056405867238167</v>
      </c>
    </row>
    <row r="43" spans="1:6" ht="15" customHeight="1" x14ac:dyDescent="0.25">
      <c r="A43" s="438"/>
      <c r="B43" s="438"/>
      <c r="C43" s="438"/>
      <c r="D43" s="438"/>
      <c r="E43" s="438"/>
      <c r="F43" s="433"/>
    </row>
    <row r="44" spans="1:6" x14ac:dyDescent="0.2">
      <c r="A44" s="434" t="s">
        <v>466</v>
      </c>
      <c r="B44" s="435" t="s">
        <v>467</v>
      </c>
      <c r="C44" s="435">
        <v>0.24593699999999999</v>
      </c>
      <c r="D44" s="435">
        <v>0.2369</v>
      </c>
      <c r="E44" s="442">
        <f>+D44-C44</f>
        <v>-9.0369999999999895E-3</v>
      </c>
      <c r="F44" s="433">
        <f>IF(C44=0,0,E44/C44)</f>
        <v>-3.6745182709393018E-2</v>
      </c>
    </row>
    <row r="45" spans="1:6" ht="15" customHeight="1" x14ac:dyDescent="0.25">
      <c r="A45" s="429"/>
      <c r="B45" s="438" t="s">
        <v>468</v>
      </c>
      <c r="C45" s="441">
        <f>+C41*C44</f>
        <v>25852.651502999997</v>
      </c>
      <c r="D45" s="441">
        <f>+D41*D44</f>
        <v>63577.089899999999</v>
      </c>
      <c r="E45" s="441">
        <f>+D45-C45</f>
        <v>37724.438397000005</v>
      </c>
      <c r="F45" s="437">
        <f>IF(C45=0,0,E45/C45)</f>
        <v>1.4592096440329294</v>
      </c>
    </row>
    <row r="46" spans="1:6" ht="15" customHeight="1" x14ac:dyDescent="0.25">
      <c r="A46" s="429"/>
      <c r="B46" s="438" t="s">
        <v>469</v>
      </c>
      <c r="C46" s="441">
        <f>IF(C39=0,0,C45/C39)</f>
        <v>281.00708155434779</v>
      </c>
      <c r="D46" s="441">
        <f>IF(D39=0,0,D45/D39)</f>
        <v>948.91178955223882</v>
      </c>
      <c r="E46" s="441">
        <f>+D46-C46</f>
        <v>667.90470799789102</v>
      </c>
      <c r="F46" s="437">
        <f>IF(C46=0,0,E46/C46)</f>
        <v>2.3768251828511868</v>
      </c>
    </row>
    <row r="47" spans="1:6" ht="15" customHeight="1" x14ac:dyDescent="0.25">
      <c r="A47" s="429"/>
      <c r="B47" s="438"/>
      <c r="C47" s="443"/>
      <c r="D47" s="443"/>
      <c r="E47" s="443"/>
      <c r="F47" s="437"/>
    </row>
    <row r="48" spans="1:6" x14ac:dyDescent="0.2">
      <c r="A48" s="434" t="s">
        <v>470</v>
      </c>
      <c r="B48" s="435" t="s">
        <v>487</v>
      </c>
      <c r="C48" s="439">
        <v>44281</v>
      </c>
      <c r="D48" s="439">
        <v>161117</v>
      </c>
      <c r="E48" s="439">
        <f>+D48-C48</f>
        <v>116836</v>
      </c>
      <c r="F48" s="433">
        <f>IF(C48=0,0,E48/C48)</f>
        <v>2.6385131320430886</v>
      </c>
    </row>
    <row r="49" spans="1:7" ht="30" x14ac:dyDescent="0.2">
      <c r="A49" s="434" t="s">
        <v>472</v>
      </c>
      <c r="B49" s="435" t="s">
        <v>488</v>
      </c>
      <c r="C49" s="444">
        <v>38735</v>
      </c>
      <c r="D49" s="444">
        <v>68694</v>
      </c>
      <c r="E49" s="444">
        <f>+D49-C49</f>
        <v>29959</v>
      </c>
      <c r="F49" s="433">
        <f>IF(C49=0,0,E49/C49)</f>
        <v>0.77343487801729705</v>
      </c>
    </row>
    <row r="50" spans="1:7" ht="30" x14ac:dyDescent="0.2">
      <c r="A50" s="434" t="s">
        <v>474</v>
      </c>
      <c r="B50" s="435" t="s">
        <v>489</v>
      </c>
      <c r="C50" s="444">
        <v>22103</v>
      </c>
      <c r="D50" s="444">
        <v>38560</v>
      </c>
      <c r="E50" s="444">
        <f>+D50-C50</f>
        <v>16457</v>
      </c>
      <c r="F50" s="433">
        <f>IF(C50=0,0,E50/C50)</f>
        <v>0.74455956205040041</v>
      </c>
    </row>
    <row r="51" spans="1:7" ht="15" customHeight="1" x14ac:dyDescent="0.25">
      <c r="A51" s="429"/>
      <c r="B51" s="438" t="s">
        <v>486</v>
      </c>
      <c r="C51" s="441">
        <f>+C48+C49+C50</f>
        <v>105119</v>
      </c>
      <c r="D51" s="441">
        <f>+D48+D49+D50</f>
        <v>268371</v>
      </c>
      <c r="E51" s="441">
        <f>+E48+E49+E50</f>
        <v>163252</v>
      </c>
      <c r="F51" s="437">
        <f>IF(C51=0,0,E51/C51)</f>
        <v>1.5530208620706056</v>
      </c>
    </row>
    <row r="52" spans="1:7" ht="15" customHeight="1" x14ac:dyDescent="0.25">
      <c r="A52" s="430"/>
      <c r="B52" s="438"/>
      <c r="C52" s="445"/>
      <c r="D52" s="445"/>
      <c r="E52" s="445"/>
      <c r="F52" s="433"/>
    </row>
    <row r="53" spans="1:7" x14ac:dyDescent="0.2">
      <c r="A53" s="434" t="s">
        <v>476</v>
      </c>
      <c r="B53" s="435" t="s">
        <v>490</v>
      </c>
      <c r="C53" s="444">
        <v>6</v>
      </c>
      <c r="D53" s="444">
        <v>22</v>
      </c>
      <c r="E53" s="444">
        <f>+D53-C53</f>
        <v>16</v>
      </c>
      <c r="F53" s="433">
        <f>IF(C53=0,0,E53/C53)</f>
        <v>2.6666666666666665</v>
      </c>
    </row>
    <row r="54" spans="1:7" x14ac:dyDescent="0.2">
      <c r="A54" s="434" t="s">
        <v>478</v>
      </c>
      <c r="B54" s="435" t="s">
        <v>491</v>
      </c>
      <c r="C54" s="444">
        <v>2</v>
      </c>
      <c r="D54" s="444">
        <v>5</v>
      </c>
      <c r="E54" s="444">
        <f>+D54-C54</f>
        <v>3</v>
      </c>
      <c r="F54" s="433">
        <f>IF(C54=0,0,E54/C54)</f>
        <v>1.5</v>
      </c>
    </row>
    <row r="55" spans="1:7" x14ac:dyDescent="0.2">
      <c r="A55" s="434" t="s">
        <v>480</v>
      </c>
      <c r="B55" s="435" t="s">
        <v>492</v>
      </c>
      <c r="C55" s="444">
        <v>20</v>
      </c>
      <c r="D55" s="444">
        <v>16</v>
      </c>
      <c r="E55" s="444">
        <f>+D55-C55</f>
        <v>-4</v>
      </c>
      <c r="F55" s="433">
        <f>IF(C55=0,0,E55/C55)</f>
        <v>-0.2</v>
      </c>
    </row>
    <row r="56" spans="1:7" ht="30" x14ac:dyDescent="0.2">
      <c r="A56" s="434" t="s">
        <v>482</v>
      </c>
      <c r="B56" s="435" t="s">
        <v>493</v>
      </c>
      <c r="C56" s="444">
        <v>11</v>
      </c>
      <c r="D56" s="444">
        <v>4</v>
      </c>
      <c r="E56" s="444">
        <f>+D56-C56</f>
        <v>-7</v>
      </c>
      <c r="F56" s="433">
        <f>IF(C56=0,0,E56/C56)</f>
        <v>-0.63636363636363635</v>
      </c>
    </row>
    <row r="57" spans="1:7" ht="15" customHeight="1" x14ac:dyDescent="0.25">
      <c r="A57" s="448"/>
      <c r="B57" s="2"/>
      <c r="C57" s="2"/>
      <c r="D57" s="2"/>
      <c r="E57" s="2"/>
      <c r="F57" s="449"/>
    </row>
    <row r="58" spans="1:7" ht="15" customHeight="1" x14ac:dyDescent="0.25">
      <c r="A58" s="446" t="s">
        <v>494</v>
      </c>
      <c r="B58" s="2"/>
      <c r="C58" s="2"/>
      <c r="D58" s="2"/>
      <c r="E58" s="2"/>
      <c r="F58" s="450"/>
    </row>
    <row r="59" spans="1:7" ht="15" customHeight="1" x14ac:dyDescent="0.25">
      <c r="A59" s="430"/>
      <c r="B59" s="446"/>
      <c r="C59" s="429"/>
      <c r="D59" s="429"/>
      <c r="E59" s="429"/>
      <c r="F59" s="437"/>
    </row>
    <row r="60" spans="1:7" ht="15" customHeight="1" x14ac:dyDescent="0.25">
      <c r="A60" s="440"/>
      <c r="B60" s="435"/>
      <c r="C60" s="444"/>
      <c r="D60" s="444"/>
      <c r="E60" s="444"/>
      <c r="F60" s="451"/>
      <c r="G60" s="452"/>
    </row>
    <row r="61" spans="1:7" ht="15" customHeight="1" x14ac:dyDescent="0.25">
      <c r="A61" s="429"/>
      <c r="B61" s="438"/>
      <c r="C61" s="443"/>
      <c r="D61" s="443"/>
      <c r="E61" s="443"/>
      <c r="F61" s="451"/>
    </row>
    <row r="62" spans="1:7" ht="15" customHeight="1" x14ac:dyDescent="0.25">
      <c r="A62" s="430"/>
      <c r="B62" s="438"/>
      <c r="C62" s="445"/>
      <c r="D62" s="445"/>
      <c r="E62" s="445"/>
      <c r="F62" s="453"/>
    </row>
    <row r="63" spans="1:7" x14ac:dyDescent="0.2">
      <c r="A63" s="440"/>
      <c r="B63" s="435"/>
      <c r="C63" s="444"/>
      <c r="D63" s="444"/>
      <c r="E63" s="444"/>
      <c r="F63" s="453"/>
    </row>
    <row r="64" spans="1:7" x14ac:dyDescent="0.2">
      <c r="A64" s="440"/>
      <c r="B64" s="435"/>
      <c r="C64" s="444"/>
      <c r="D64" s="444"/>
      <c r="E64" s="444"/>
      <c r="F64" s="454"/>
    </row>
    <row r="65" spans="1:6" x14ac:dyDescent="0.2">
      <c r="A65" s="440"/>
      <c r="B65" s="435"/>
      <c r="C65" s="444"/>
      <c r="D65" s="444"/>
      <c r="E65" s="444"/>
      <c r="F65" s="449"/>
    </row>
    <row r="66" spans="1:6" x14ac:dyDescent="0.2">
      <c r="A66" s="440"/>
      <c r="B66" s="435"/>
      <c r="C66" s="444"/>
      <c r="D66" s="444"/>
      <c r="E66" s="444"/>
      <c r="F66" s="449"/>
    </row>
    <row r="67" spans="1:6" ht="15" customHeight="1" x14ac:dyDescent="0.25">
      <c r="A67" s="448"/>
      <c r="B67" s="2"/>
      <c r="C67" s="2"/>
      <c r="D67" s="2"/>
      <c r="E67" s="2"/>
      <c r="F67" s="449"/>
    </row>
    <row r="68" spans="1:6" ht="15" customHeight="1" x14ac:dyDescent="0.25">
      <c r="A68" s="446"/>
      <c r="B68" s="2"/>
      <c r="C68" s="2"/>
      <c r="D68" s="2"/>
      <c r="E68" s="2"/>
      <c r="F68" s="450"/>
    </row>
    <row r="69" spans="1:6" ht="15" customHeight="1" x14ac:dyDescent="0.25">
      <c r="A69" s="429"/>
      <c r="B69" s="455"/>
      <c r="C69" s="455"/>
      <c r="D69" s="455"/>
      <c r="E69" s="455"/>
      <c r="F69" s="449"/>
    </row>
    <row r="70" spans="1:6" ht="15" customHeight="1" x14ac:dyDescent="0.25">
      <c r="A70" s="429"/>
      <c r="B70" s="455"/>
      <c r="C70" s="455"/>
      <c r="D70" s="455"/>
      <c r="E70" s="455"/>
      <c r="F70" s="449"/>
    </row>
    <row r="71" spans="1:6" ht="15" customHeight="1" x14ac:dyDescent="0.25">
      <c r="A71" s="429"/>
      <c r="B71" s="438"/>
      <c r="C71" s="438"/>
      <c r="D71" s="438"/>
      <c r="E71" s="438"/>
      <c r="F71" s="456"/>
    </row>
    <row r="72" spans="1:6" ht="15" customHeight="1" x14ac:dyDescent="0.25">
      <c r="A72" s="457"/>
      <c r="B72" s="458"/>
      <c r="C72" s="458"/>
      <c r="D72" s="458"/>
      <c r="E72" s="458"/>
      <c r="F72" s="459"/>
    </row>
    <row r="73" spans="1:6" ht="15" customHeight="1" x14ac:dyDescent="0.25">
      <c r="A73" s="460"/>
      <c r="B73" s="461"/>
      <c r="C73" s="461"/>
      <c r="D73" s="461"/>
      <c r="E73" s="461"/>
      <c r="F73" s="462"/>
    </row>
    <row r="74" spans="1:6" ht="15" customHeight="1" x14ac:dyDescent="0.25">
      <c r="A74" s="460"/>
      <c r="B74" s="461"/>
      <c r="C74" s="461"/>
      <c r="D74" s="461"/>
      <c r="E74" s="461"/>
      <c r="F74" s="462"/>
    </row>
    <row r="75" spans="1:6" ht="15" customHeight="1" x14ac:dyDescent="0.25">
      <c r="A75" s="460"/>
      <c r="B75" s="461"/>
      <c r="C75" s="461"/>
      <c r="D75" s="461"/>
      <c r="E75" s="461"/>
      <c r="F75" s="462"/>
    </row>
    <row r="76" spans="1:6" ht="15" customHeight="1" x14ac:dyDescent="0.25">
      <c r="A76" s="460"/>
      <c r="B76" s="461"/>
      <c r="C76" s="461"/>
      <c r="D76" s="461"/>
      <c r="E76" s="461"/>
      <c r="F76" s="462"/>
    </row>
    <row r="77" spans="1:6" ht="15" customHeight="1" x14ac:dyDescent="0.25">
      <c r="A77" s="460"/>
      <c r="B77" s="461"/>
      <c r="C77" s="461"/>
      <c r="D77" s="461"/>
      <c r="E77" s="461"/>
      <c r="F77" s="462"/>
    </row>
    <row r="78" spans="1:6" ht="15" customHeight="1" x14ac:dyDescent="0.25">
      <c r="A78" s="460"/>
      <c r="B78" s="461"/>
      <c r="C78" s="461"/>
      <c r="D78" s="461"/>
      <c r="E78" s="461"/>
      <c r="F78" s="462"/>
    </row>
    <row r="79" spans="1:6" ht="15" customHeight="1" x14ac:dyDescent="0.25">
      <c r="A79" s="460"/>
      <c r="B79" s="461"/>
      <c r="C79" s="461"/>
      <c r="D79" s="461"/>
      <c r="E79" s="461"/>
      <c r="F79" s="462"/>
    </row>
    <row r="80" spans="1:6" ht="15" customHeight="1" x14ac:dyDescent="0.25">
      <c r="A80" s="460"/>
      <c r="B80" s="461"/>
      <c r="C80" s="461"/>
      <c r="D80" s="461"/>
      <c r="E80" s="461"/>
      <c r="F80" s="462"/>
    </row>
    <row r="81" spans="1:6" ht="15" customHeight="1" x14ac:dyDescent="0.25">
      <c r="A81" s="460"/>
      <c r="B81" s="461"/>
      <c r="C81" s="461"/>
      <c r="D81" s="461"/>
      <c r="E81" s="461"/>
      <c r="F81" s="462"/>
    </row>
    <row r="82" spans="1:6" ht="15" customHeight="1" x14ac:dyDescent="0.25">
      <c r="A82" s="460"/>
      <c r="B82" s="461"/>
      <c r="C82" s="461"/>
      <c r="D82" s="461"/>
      <c r="E82" s="461"/>
      <c r="F82" s="462"/>
    </row>
    <row r="83" spans="1:6" ht="15" customHeight="1" x14ac:dyDescent="0.25">
      <c r="A83" s="460"/>
      <c r="B83" s="461"/>
      <c r="C83" s="461"/>
      <c r="D83" s="461"/>
      <c r="E83" s="461"/>
      <c r="F83" s="462"/>
    </row>
    <row r="84" spans="1:6" ht="15" customHeight="1" x14ac:dyDescent="0.25">
      <c r="A84" s="460"/>
      <c r="B84" s="461"/>
      <c r="C84" s="461"/>
      <c r="D84" s="461"/>
      <c r="E84" s="461"/>
      <c r="F84" s="462"/>
    </row>
    <row r="85" spans="1:6" ht="15" customHeight="1" x14ac:dyDescent="0.25">
      <c r="A85" s="460"/>
      <c r="B85" s="461"/>
      <c r="C85" s="461"/>
      <c r="D85" s="461"/>
      <c r="E85" s="461"/>
      <c r="F85" s="462"/>
    </row>
    <row r="86" spans="1:6" ht="15" customHeight="1" x14ac:dyDescent="0.25">
      <c r="A86" s="460"/>
      <c r="B86" s="461"/>
      <c r="C86" s="461"/>
      <c r="D86" s="461"/>
      <c r="E86" s="461"/>
      <c r="F86" s="462"/>
    </row>
    <row r="87" spans="1:6" ht="15" customHeight="1" x14ac:dyDescent="0.25">
      <c r="A87" s="460"/>
      <c r="B87" s="461"/>
      <c r="C87" s="461"/>
      <c r="D87" s="461"/>
      <c r="E87" s="461"/>
      <c r="F87" s="462"/>
    </row>
    <row r="88" spans="1:6" ht="15" customHeight="1" x14ac:dyDescent="0.25">
      <c r="A88" s="460"/>
      <c r="B88" s="461"/>
      <c r="C88" s="461"/>
      <c r="D88" s="461"/>
      <c r="E88" s="461"/>
      <c r="F88" s="462"/>
    </row>
    <row r="89" spans="1:6" ht="15" customHeight="1" x14ac:dyDescent="0.25">
      <c r="A89" s="460"/>
      <c r="B89" s="461"/>
      <c r="C89" s="461"/>
      <c r="D89" s="461"/>
      <c r="E89" s="461"/>
      <c r="F89" s="462"/>
    </row>
    <row r="90" spans="1:6" ht="15" customHeight="1" x14ac:dyDescent="0.25">
      <c r="A90" s="460"/>
      <c r="B90" s="461"/>
      <c r="C90" s="461"/>
      <c r="D90" s="461"/>
      <c r="E90" s="461"/>
      <c r="F90" s="462"/>
    </row>
    <row r="91" spans="1:6" ht="15" customHeight="1" x14ac:dyDescent="0.25">
      <c r="A91" s="460"/>
      <c r="B91" s="461"/>
      <c r="C91" s="461"/>
      <c r="D91" s="461"/>
      <c r="E91" s="461"/>
      <c r="F91" s="462"/>
    </row>
    <row r="92" spans="1:6" ht="15" customHeight="1" x14ac:dyDescent="0.25">
      <c r="A92" s="460"/>
      <c r="B92" s="461"/>
      <c r="C92" s="461"/>
      <c r="D92" s="461"/>
      <c r="E92" s="461"/>
      <c r="F92" s="462"/>
    </row>
    <row r="93" spans="1:6" ht="15" customHeight="1" x14ac:dyDescent="0.25">
      <c r="A93" s="460"/>
      <c r="B93" s="461"/>
      <c r="C93" s="461"/>
      <c r="D93" s="461"/>
      <c r="E93" s="461"/>
      <c r="F93" s="462"/>
    </row>
    <row r="94" spans="1:6" ht="15" customHeight="1" x14ac:dyDescent="0.25">
      <c r="A94" s="460"/>
      <c r="B94" s="461"/>
      <c r="C94" s="461"/>
      <c r="D94" s="461"/>
      <c r="E94" s="461"/>
      <c r="F94" s="462"/>
    </row>
    <row r="95" spans="1:6" ht="15" customHeight="1" x14ac:dyDescent="0.25">
      <c r="A95" s="460"/>
      <c r="B95" s="461"/>
      <c r="C95" s="461"/>
      <c r="D95" s="461"/>
      <c r="E95" s="461"/>
      <c r="F95" s="462"/>
    </row>
    <row r="96" spans="1:6" ht="15" customHeight="1" x14ac:dyDescent="0.25">
      <c r="A96" s="460"/>
      <c r="B96" s="461"/>
      <c r="C96" s="461"/>
      <c r="D96" s="461"/>
      <c r="E96" s="461"/>
      <c r="F96" s="462"/>
    </row>
    <row r="97" spans="1:6" ht="15" customHeight="1" x14ac:dyDescent="0.25">
      <c r="A97" s="460"/>
      <c r="B97" s="461"/>
      <c r="C97" s="461"/>
      <c r="D97" s="461"/>
      <c r="E97" s="461"/>
      <c r="F97" s="462"/>
    </row>
    <row r="98" spans="1:6" ht="15" customHeight="1" x14ac:dyDescent="0.25">
      <c r="A98" s="460"/>
      <c r="B98" s="461"/>
      <c r="C98" s="461"/>
      <c r="D98" s="461"/>
      <c r="E98" s="461"/>
      <c r="F98" s="462"/>
    </row>
    <row r="99" spans="1:6" ht="15" customHeight="1" x14ac:dyDescent="0.25">
      <c r="A99" s="460"/>
      <c r="B99" s="461"/>
      <c r="C99" s="461"/>
      <c r="D99" s="461"/>
      <c r="E99" s="461"/>
      <c r="F99" s="462"/>
    </row>
    <row r="100" spans="1:6" ht="15" customHeight="1" x14ac:dyDescent="0.25">
      <c r="A100" s="460"/>
      <c r="B100" s="461"/>
      <c r="C100" s="461"/>
      <c r="D100" s="461"/>
      <c r="E100" s="461"/>
      <c r="F100" s="462"/>
    </row>
    <row r="101" spans="1:6" ht="15" customHeight="1" x14ac:dyDescent="0.25">
      <c r="A101" s="460"/>
      <c r="B101" s="461"/>
      <c r="C101" s="461"/>
      <c r="D101" s="461"/>
      <c r="E101" s="461"/>
      <c r="F101" s="462"/>
    </row>
    <row r="102" spans="1:6" ht="15" customHeight="1" x14ac:dyDescent="0.25">
      <c r="A102" s="460"/>
      <c r="B102" s="461"/>
      <c r="C102" s="461"/>
      <c r="D102" s="461"/>
      <c r="E102" s="461"/>
      <c r="F102" s="462"/>
    </row>
    <row r="103" spans="1:6" ht="15" customHeight="1" x14ac:dyDescent="0.25">
      <c r="A103" s="460"/>
      <c r="B103" s="461"/>
      <c r="C103" s="461"/>
      <c r="D103" s="461"/>
      <c r="E103" s="461"/>
      <c r="F103" s="462"/>
    </row>
    <row r="104" spans="1:6" ht="15" customHeight="1" x14ac:dyDescent="0.25">
      <c r="A104" s="460"/>
      <c r="B104" s="461"/>
      <c r="C104" s="461"/>
      <c r="D104" s="461"/>
      <c r="E104" s="461"/>
      <c r="F104" s="462"/>
    </row>
    <row r="105" spans="1:6" x14ac:dyDescent="0.2">
      <c r="A105" s="463"/>
      <c r="B105" s="463"/>
      <c r="C105" s="463"/>
      <c r="D105" s="463"/>
      <c r="E105" s="463"/>
      <c r="F105" s="463"/>
    </row>
    <row r="106" spans="1:6" x14ac:dyDescent="0.2">
      <c r="F106" s="464"/>
    </row>
    <row r="107" spans="1:6" x14ac:dyDescent="0.2">
      <c r="F107" s="464"/>
    </row>
    <row r="108" spans="1:6" x14ac:dyDescent="0.2">
      <c r="A108" s="464"/>
      <c r="B108" s="464"/>
      <c r="C108" s="464"/>
      <c r="D108" s="464"/>
      <c r="E108" s="464"/>
      <c r="F108" s="464"/>
    </row>
    <row r="109" spans="1:6" x14ac:dyDescent="0.2">
      <c r="A109" s="464"/>
      <c r="B109" s="464"/>
      <c r="C109" s="464"/>
      <c r="D109" s="464"/>
      <c r="E109" s="464"/>
      <c r="F109" s="464"/>
    </row>
    <row r="110" spans="1:6" x14ac:dyDescent="0.2">
      <c r="A110" s="464"/>
      <c r="B110" s="464"/>
      <c r="C110" s="464"/>
      <c r="D110" s="464"/>
      <c r="E110" s="464"/>
      <c r="F110" s="464"/>
    </row>
    <row r="111" spans="1:6" x14ac:dyDescent="0.2">
      <c r="A111" s="464"/>
      <c r="B111" s="464"/>
      <c r="C111" s="464"/>
      <c r="D111" s="464"/>
      <c r="E111" s="464"/>
      <c r="F111" s="464"/>
    </row>
    <row r="112" spans="1:6" x14ac:dyDescent="0.2">
      <c r="A112" s="464"/>
      <c r="B112" s="464"/>
      <c r="C112" s="464"/>
      <c r="D112" s="464"/>
      <c r="E112" s="464"/>
      <c r="F112" s="464"/>
    </row>
    <row r="113" spans="1:6" x14ac:dyDescent="0.2">
      <c r="A113" s="464"/>
      <c r="B113" s="464"/>
      <c r="C113" s="464"/>
      <c r="D113" s="464"/>
      <c r="E113" s="464"/>
      <c r="F113" s="464"/>
    </row>
    <row r="114" spans="1:6" x14ac:dyDescent="0.2">
      <c r="A114" s="464"/>
      <c r="B114" s="464"/>
      <c r="C114" s="464"/>
      <c r="D114" s="464"/>
      <c r="E114" s="464"/>
      <c r="F114" s="464"/>
    </row>
    <row r="115" spans="1:6" x14ac:dyDescent="0.2">
      <c r="A115" s="464"/>
      <c r="B115" s="464"/>
      <c r="C115" s="464"/>
      <c r="D115" s="464"/>
      <c r="E115" s="464"/>
      <c r="F115" s="464"/>
    </row>
    <row r="116" spans="1:6" x14ac:dyDescent="0.2">
      <c r="A116" s="464"/>
      <c r="B116" s="464"/>
      <c r="C116" s="464"/>
      <c r="D116" s="464"/>
      <c r="E116" s="464"/>
      <c r="F116" s="464"/>
    </row>
    <row r="117" spans="1:6" x14ac:dyDescent="0.2">
      <c r="A117" s="464"/>
      <c r="B117" s="464"/>
      <c r="C117" s="464"/>
      <c r="D117" s="464"/>
      <c r="E117" s="464"/>
      <c r="F117" s="464"/>
    </row>
    <row r="118" spans="1:6" x14ac:dyDescent="0.2">
      <c r="A118" s="464"/>
      <c r="B118" s="464"/>
      <c r="C118" s="464"/>
      <c r="D118" s="464"/>
      <c r="E118" s="464"/>
      <c r="F118" s="464"/>
    </row>
    <row r="119" spans="1:6" x14ac:dyDescent="0.2">
      <c r="A119" s="464"/>
      <c r="B119" s="464"/>
      <c r="C119" s="464"/>
      <c r="D119" s="464"/>
      <c r="E119" s="464"/>
      <c r="F119" s="464"/>
    </row>
    <row r="120" spans="1:6" x14ac:dyDescent="0.2">
      <c r="A120" s="464"/>
      <c r="B120" s="464"/>
      <c r="C120" s="464"/>
      <c r="D120" s="464"/>
      <c r="E120" s="464"/>
      <c r="F120" s="464"/>
    </row>
    <row r="121" spans="1:6" x14ac:dyDescent="0.2">
      <c r="A121" s="464"/>
      <c r="B121" s="464"/>
      <c r="C121" s="464"/>
      <c r="D121" s="464"/>
      <c r="E121" s="464"/>
      <c r="F121" s="464"/>
    </row>
    <row r="122" spans="1:6" x14ac:dyDescent="0.2">
      <c r="A122" s="464"/>
      <c r="B122" s="464"/>
      <c r="C122" s="464"/>
      <c r="D122" s="464"/>
      <c r="E122" s="464"/>
      <c r="F122" s="464"/>
    </row>
    <row r="123" spans="1:6" x14ac:dyDescent="0.2">
      <c r="A123" s="464"/>
      <c r="B123" s="464"/>
      <c r="C123" s="464"/>
      <c r="D123" s="464"/>
      <c r="E123" s="464"/>
      <c r="F123" s="464"/>
    </row>
    <row r="124" spans="1:6" x14ac:dyDescent="0.2">
      <c r="A124" s="464"/>
      <c r="B124" s="464"/>
      <c r="C124" s="464"/>
      <c r="D124" s="464"/>
      <c r="E124" s="464"/>
      <c r="F124" s="464"/>
    </row>
    <row r="125" spans="1:6" x14ac:dyDescent="0.2">
      <c r="A125" s="464"/>
      <c r="B125" s="464"/>
      <c r="C125" s="464"/>
      <c r="D125" s="464"/>
      <c r="E125" s="464"/>
      <c r="F125" s="464"/>
    </row>
    <row r="126" spans="1:6" x14ac:dyDescent="0.2">
      <c r="A126" s="464"/>
      <c r="B126" s="464"/>
      <c r="C126" s="464"/>
      <c r="D126" s="464"/>
      <c r="E126" s="464"/>
      <c r="F126" s="464"/>
    </row>
    <row r="127" spans="1:6" x14ac:dyDescent="0.2">
      <c r="A127" s="464"/>
      <c r="B127" s="464"/>
      <c r="C127" s="464"/>
      <c r="D127" s="464"/>
      <c r="E127" s="464"/>
      <c r="F127" s="464"/>
    </row>
    <row r="128" spans="1:6" x14ac:dyDescent="0.2">
      <c r="A128" s="464"/>
      <c r="B128" s="464"/>
      <c r="C128" s="464"/>
      <c r="D128" s="464"/>
      <c r="E128" s="464"/>
      <c r="F128" s="464"/>
    </row>
    <row r="129" spans="1:6" x14ac:dyDescent="0.2">
      <c r="A129" s="464"/>
      <c r="B129" s="464"/>
      <c r="C129" s="464"/>
      <c r="D129" s="464"/>
      <c r="E129" s="464"/>
      <c r="F129" s="464"/>
    </row>
    <row r="130" spans="1:6" x14ac:dyDescent="0.2">
      <c r="A130" s="464"/>
      <c r="B130" s="464"/>
      <c r="C130" s="464"/>
      <c r="D130" s="464"/>
      <c r="E130" s="464"/>
      <c r="F130" s="464"/>
    </row>
    <row r="131" spans="1:6" x14ac:dyDescent="0.2">
      <c r="A131" s="464"/>
      <c r="B131" s="464"/>
      <c r="C131" s="464"/>
      <c r="D131" s="464"/>
      <c r="E131" s="464"/>
      <c r="F131" s="464"/>
    </row>
    <row r="132" spans="1:6" x14ac:dyDescent="0.2">
      <c r="A132" s="464"/>
      <c r="B132" s="464"/>
      <c r="C132" s="464"/>
      <c r="D132" s="464"/>
      <c r="E132" s="464"/>
      <c r="F132" s="464"/>
    </row>
    <row r="133" spans="1:6" x14ac:dyDescent="0.2">
      <c r="A133" s="464"/>
      <c r="B133" s="464"/>
      <c r="C133" s="464"/>
      <c r="D133" s="464"/>
      <c r="E133" s="464"/>
      <c r="F133" s="464"/>
    </row>
    <row r="134" spans="1:6" x14ac:dyDescent="0.2">
      <c r="A134" s="464"/>
      <c r="B134" s="464"/>
      <c r="C134" s="464"/>
      <c r="D134" s="464"/>
      <c r="E134" s="464"/>
      <c r="F134" s="464"/>
    </row>
    <row r="135" spans="1:6" x14ac:dyDescent="0.2">
      <c r="A135" s="464"/>
      <c r="B135" s="464"/>
      <c r="C135" s="464"/>
      <c r="D135" s="464"/>
      <c r="E135" s="464"/>
      <c r="F135" s="464"/>
    </row>
    <row r="136" spans="1:6" x14ac:dyDescent="0.2">
      <c r="A136" s="464"/>
      <c r="B136" s="464"/>
      <c r="C136" s="464"/>
      <c r="D136" s="464"/>
      <c r="E136" s="464"/>
      <c r="F136" s="464"/>
    </row>
    <row r="137" spans="1:6" x14ac:dyDescent="0.2">
      <c r="A137" s="464"/>
      <c r="B137" s="464"/>
      <c r="C137" s="464"/>
      <c r="D137" s="464"/>
      <c r="E137" s="464"/>
      <c r="F137" s="464"/>
    </row>
    <row r="138" spans="1:6" x14ac:dyDescent="0.2">
      <c r="A138" s="464"/>
      <c r="B138" s="464"/>
      <c r="C138" s="464"/>
      <c r="D138" s="464"/>
      <c r="E138" s="464"/>
      <c r="F138" s="464"/>
    </row>
    <row r="139" spans="1:6" x14ac:dyDescent="0.2">
      <c r="A139" s="464"/>
      <c r="B139" s="464"/>
      <c r="C139" s="464"/>
      <c r="D139" s="464"/>
      <c r="E139" s="464"/>
      <c r="F139" s="464"/>
    </row>
    <row r="140" spans="1:6" x14ac:dyDescent="0.2">
      <c r="A140" s="464"/>
      <c r="B140" s="464"/>
      <c r="C140" s="464"/>
      <c r="D140" s="464"/>
      <c r="E140" s="464"/>
      <c r="F140" s="464"/>
    </row>
    <row r="141" spans="1:6" x14ac:dyDescent="0.2">
      <c r="A141" s="464"/>
      <c r="B141" s="464"/>
      <c r="C141" s="464"/>
      <c r="D141" s="464"/>
      <c r="E141" s="464"/>
      <c r="F141" s="464"/>
    </row>
    <row r="142" spans="1:6" x14ac:dyDescent="0.2">
      <c r="A142" s="464"/>
      <c r="B142" s="464"/>
      <c r="C142" s="464"/>
      <c r="D142" s="464"/>
      <c r="E142" s="464"/>
      <c r="F142" s="464"/>
    </row>
    <row r="143" spans="1:6" x14ac:dyDescent="0.2">
      <c r="A143" s="464"/>
      <c r="B143" s="464"/>
      <c r="C143" s="464"/>
      <c r="D143" s="464"/>
      <c r="E143" s="464"/>
      <c r="F143" s="464"/>
    </row>
    <row r="144" spans="1:6" x14ac:dyDescent="0.2">
      <c r="A144" s="464"/>
      <c r="B144" s="464"/>
      <c r="C144" s="464"/>
      <c r="D144" s="464"/>
      <c r="E144" s="464"/>
      <c r="F144" s="464"/>
    </row>
    <row r="145" spans="1:6" x14ac:dyDescent="0.2">
      <c r="A145" s="464"/>
      <c r="B145" s="464"/>
      <c r="C145" s="464"/>
      <c r="D145" s="464"/>
      <c r="E145" s="464"/>
      <c r="F145" s="464"/>
    </row>
    <row r="146" spans="1:6" x14ac:dyDescent="0.2">
      <c r="A146" s="464"/>
      <c r="B146" s="464"/>
      <c r="C146" s="464"/>
      <c r="D146" s="464"/>
      <c r="E146" s="464"/>
      <c r="F146" s="464"/>
    </row>
    <row r="147" spans="1:6" x14ac:dyDescent="0.2">
      <c r="A147" s="464"/>
      <c r="B147" s="464"/>
      <c r="C147" s="464"/>
      <c r="D147" s="464"/>
      <c r="E147" s="464"/>
      <c r="F147" s="464"/>
    </row>
    <row r="148" spans="1:6" x14ac:dyDescent="0.2">
      <c r="A148" s="464"/>
      <c r="B148" s="464"/>
      <c r="C148" s="464"/>
      <c r="D148" s="464"/>
      <c r="E148" s="464"/>
      <c r="F148" s="464"/>
    </row>
    <row r="149" spans="1:6" x14ac:dyDescent="0.2">
      <c r="A149" s="464"/>
      <c r="B149" s="464"/>
      <c r="C149" s="464"/>
      <c r="D149" s="464"/>
      <c r="E149" s="464"/>
      <c r="F149" s="464"/>
    </row>
    <row r="150" spans="1:6" x14ac:dyDescent="0.2">
      <c r="A150" s="464"/>
      <c r="B150" s="464"/>
      <c r="C150" s="464"/>
      <c r="D150" s="464"/>
      <c r="E150" s="464"/>
      <c r="F150" s="464"/>
    </row>
    <row r="151" spans="1:6" x14ac:dyDescent="0.2">
      <c r="A151" s="464"/>
      <c r="B151" s="464"/>
      <c r="C151" s="464"/>
      <c r="D151" s="464"/>
      <c r="E151" s="464"/>
      <c r="F151" s="464"/>
    </row>
    <row r="152" spans="1:6" x14ac:dyDescent="0.2">
      <c r="A152" s="464"/>
      <c r="B152" s="464"/>
      <c r="C152" s="464"/>
      <c r="D152" s="464"/>
      <c r="E152" s="464"/>
      <c r="F152" s="464"/>
    </row>
    <row r="153" spans="1:6" x14ac:dyDescent="0.2">
      <c r="A153" s="464"/>
      <c r="B153" s="464"/>
      <c r="C153" s="464"/>
      <c r="D153" s="464"/>
      <c r="E153" s="464"/>
      <c r="F153" s="464"/>
    </row>
    <row r="154" spans="1:6" x14ac:dyDescent="0.2">
      <c r="A154" s="464"/>
      <c r="B154" s="464"/>
      <c r="C154" s="464"/>
      <c r="D154" s="464"/>
      <c r="E154" s="464"/>
      <c r="F154" s="464"/>
    </row>
    <row r="155" spans="1:6" x14ac:dyDescent="0.2">
      <c r="A155" s="464"/>
      <c r="B155" s="464"/>
      <c r="C155" s="464"/>
      <c r="D155" s="464"/>
      <c r="E155" s="464"/>
      <c r="F155" s="464"/>
    </row>
    <row r="156" spans="1:6" x14ac:dyDescent="0.2">
      <c r="A156" s="464"/>
      <c r="B156" s="464"/>
      <c r="C156" s="464"/>
      <c r="D156" s="464"/>
      <c r="E156" s="464"/>
      <c r="F156" s="464"/>
    </row>
    <row r="157" spans="1:6" x14ac:dyDescent="0.2">
      <c r="A157" s="464"/>
      <c r="B157" s="464"/>
      <c r="C157" s="464"/>
      <c r="D157" s="464"/>
      <c r="E157" s="464"/>
      <c r="F157" s="464"/>
    </row>
    <row r="158" spans="1:6" x14ac:dyDescent="0.2">
      <c r="A158" s="464"/>
      <c r="B158" s="464"/>
      <c r="C158" s="464"/>
      <c r="D158" s="464"/>
      <c r="E158" s="464"/>
      <c r="F158" s="464"/>
    </row>
    <row r="159" spans="1:6" x14ac:dyDescent="0.2">
      <c r="A159" s="464"/>
      <c r="B159" s="464"/>
      <c r="C159" s="464"/>
      <c r="D159" s="464"/>
      <c r="E159" s="464"/>
      <c r="F159" s="464"/>
    </row>
    <row r="160" spans="1:6" x14ac:dyDescent="0.2">
      <c r="A160" s="464"/>
      <c r="B160" s="464"/>
      <c r="C160" s="464"/>
      <c r="D160" s="464"/>
      <c r="E160" s="464"/>
      <c r="F160" s="464"/>
    </row>
    <row r="161" spans="1:6" x14ac:dyDescent="0.2">
      <c r="A161" s="464"/>
      <c r="B161" s="464"/>
      <c r="C161" s="464"/>
      <c r="D161" s="464"/>
      <c r="E161" s="464"/>
      <c r="F161" s="464"/>
    </row>
    <row r="162" spans="1:6" x14ac:dyDescent="0.2">
      <c r="A162" s="464"/>
      <c r="B162" s="464"/>
      <c r="C162" s="464"/>
      <c r="D162" s="464"/>
      <c r="E162" s="464"/>
      <c r="F162" s="464"/>
    </row>
    <row r="163" spans="1:6" x14ac:dyDescent="0.2">
      <c r="A163" s="464"/>
      <c r="B163" s="464"/>
      <c r="C163" s="464"/>
      <c r="D163" s="464"/>
      <c r="E163" s="464"/>
      <c r="F163" s="464"/>
    </row>
    <row r="164" spans="1:6" x14ac:dyDescent="0.2">
      <c r="A164" s="464"/>
      <c r="B164" s="464"/>
      <c r="C164" s="464"/>
      <c r="D164" s="464"/>
      <c r="E164" s="464"/>
      <c r="F164" s="464"/>
    </row>
    <row r="165" spans="1:6" x14ac:dyDescent="0.2">
      <c r="A165" s="464"/>
      <c r="B165" s="464"/>
      <c r="C165" s="464"/>
      <c r="D165" s="464"/>
      <c r="E165" s="464"/>
      <c r="F165" s="464"/>
    </row>
    <row r="166" spans="1:6" x14ac:dyDescent="0.2">
      <c r="A166" s="464"/>
      <c r="B166" s="464"/>
      <c r="C166" s="464"/>
      <c r="D166" s="464"/>
      <c r="E166" s="464"/>
      <c r="F166" s="464"/>
    </row>
    <row r="167" spans="1:6" x14ac:dyDescent="0.2">
      <c r="A167" s="464"/>
      <c r="B167" s="464"/>
      <c r="C167" s="464"/>
      <c r="D167" s="464"/>
      <c r="E167" s="464"/>
      <c r="F167" s="464"/>
    </row>
    <row r="168" spans="1:6" x14ac:dyDescent="0.2">
      <c r="A168" s="464"/>
      <c r="B168" s="464"/>
      <c r="C168" s="464"/>
      <c r="D168" s="464"/>
      <c r="E168" s="464"/>
      <c r="F168" s="464"/>
    </row>
    <row r="169" spans="1:6" x14ac:dyDescent="0.2">
      <c r="A169" s="464"/>
      <c r="B169" s="464"/>
      <c r="C169" s="464"/>
      <c r="D169" s="464"/>
      <c r="E169" s="464"/>
      <c r="F169" s="464"/>
    </row>
    <row r="170" spans="1:6" x14ac:dyDescent="0.2">
      <c r="A170" s="464"/>
      <c r="B170" s="464"/>
      <c r="C170" s="464"/>
      <c r="D170" s="464"/>
      <c r="E170" s="464"/>
      <c r="F170" s="464"/>
    </row>
    <row r="171" spans="1:6" x14ac:dyDescent="0.2">
      <c r="A171" s="464"/>
      <c r="B171" s="464"/>
      <c r="C171" s="464"/>
      <c r="D171" s="464"/>
      <c r="E171" s="464"/>
      <c r="F171" s="464"/>
    </row>
    <row r="172" spans="1:6" x14ac:dyDescent="0.2">
      <c r="A172" s="464"/>
      <c r="B172" s="464"/>
      <c r="C172" s="464"/>
      <c r="D172" s="464"/>
      <c r="E172" s="464"/>
      <c r="F172" s="464"/>
    </row>
    <row r="173" spans="1:6" x14ac:dyDescent="0.2">
      <c r="A173" s="464"/>
      <c r="B173" s="464"/>
      <c r="C173" s="464"/>
      <c r="D173" s="464"/>
      <c r="E173" s="464"/>
      <c r="F173" s="464"/>
    </row>
    <row r="174" spans="1:6" x14ac:dyDescent="0.2">
      <c r="A174" s="464"/>
      <c r="B174" s="464"/>
      <c r="C174" s="464"/>
      <c r="D174" s="464"/>
      <c r="E174" s="464"/>
      <c r="F174" s="464"/>
    </row>
    <row r="175" spans="1:6" x14ac:dyDescent="0.2">
      <c r="A175" s="464"/>
      <c r="B175" s="464"/>
      <c r="C175" s="464"/>
      <c r="D175" s="464"/>
      <c r="E175" s="464"/>
      <c r="F175" s="464"/>
    </row>
    <row r="176" spans="1:6" x14ac:dyDescent="0.2">
      <c r="A176" s="464"/>
      <c r="B176" s="464"/>
      <c r="C176" s="464"/>
      <c r="D176" s="464"/>
      <c r="E176" s="464"/>
      <c r="F176" s="464"/>
    </row>
  </sheetData>
  <mergeCells count="4">
    <mergeCell ref="A1:F1"/>
    <mergeCell ref="A2:F2"/>
    <mergeCell ref="A3:F3"/>
    <mergeCell ref="A4:F4"/>
  </mergeCells>
  <printOptions horizontalCentered="1" gridLines="1"/>
  <pageMargins left="0.25" right="0.25" top="0.5" bottom="0.5" header="0.25" footer="0.25"/>
  <pageSetup scale="77" fitToHeight="0" orientation="portrait" horizontalDpi="1200" verticalDpi="1200" r:id="rId1"/>
  <headerFooter>
    <oddHeader>&amp;LOFFICE OF HEALTH CARE ACCESS&amp;CANNUAL REPORTING&amp;RWATERBURY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9"/>
      <c r="B1" s="469"/>
      <c r="C1" s="469"/>
      <c r="D1" s="470"/>
      <c r="E1" s="470"/>
    </row>
    <row r="2" spans="1:8" s="30" customFormat="1" ht="15.75" customHeight="1" x14ac:dyDescent="0.25">
      <c r="A2" s="471" t="s">
        <v>0</v>
      </c>
      <c r="B2" s="471"/>
      <c r="C2" s="471"/>
      <c r="D2" s="471"/>
    </row>
    <row r="3" spans="1:8" s="30" customFormat="1" ht="15.75" customHeight="1" x14ac:dyDescent="0.25">
      <c r="A3" s="471" t="s">
        <v>1</v>
      </c>
      <c r="B3" s="471"/>
      <c r="C3" s="471"/>
      <c r="D3" s="471"/>
    </row>
    <row r="4" spans="1:8" s="30" customFormat="1" ht="15.75" customHeight="1" x14ac:dyDescent="0.25">
      <c r="A4" s="471" t="s">
        <v>129</v>
      </c>
      <c r="B4" s="471"/>
      <c r="C4" s="471"/>
      <c r="D4" s="471"/>
    </row>
    <row r="5" spans="1:8" s="30" customFormat="1" ht="15.75" customHeight="1" x14ac:dyDescent="0.25">
      <c r="A5" s="471" t="s">
        <v>130</v>
      </c>
      <c r="B5" s="471"/>
      <c r="C5" s="471"/>
      <c r="D5" s="471"/>
    </row>
    <row r="6" spans="1:8" s="30" customFormat="1" ht="16.5" customHeight="1" thickBot="1" x14ac:dyDescent="0.3">
      <c r="A6" s="32"/>
      <c r="B6" s="468"/>
      <c r="C6" s="468"/>
    </row>
    <row r="7" spans="1:8" ht="15.75" customHeight="1" x14ac:dyDescent="0.25">
      <c r="A7" s="33" t="s">
        <v>131</v>
      </c>
      <c r="B7" s="34" t="s">
        <v>132</v>
      </c>
      <c r="C7" s="35" t="s">
        <v>133</v>
      </c>
      <c r="D7" s="36" t="s">
        <v>134</v>
      </c>
      <c r="E7" s="37"/>
      <c r="F7" s="37"/>
      <c r="G7" s="37"/>
      <c r="H7" s="38"/>
    </row>
    <row r="8" spans="1:8" ht="15.75" customHeight="1" x14ac:dyDescent="0.25">
      <c r="A8" s="40"/>
      <c r="B8" s="41"/>
      <c r="C8" s="42" t="s">
        <v>135</v>
      </c>
      <c r="D8" s="43" t="s">
        <v>136</v>
      </c>
    </row>
    <row r="9" spans="1:8" ht="16.5" customHeight="1" thickBot="1" x14ac:dyDescent="0.3">
      <c r="A9" s="44" t="s">
        <v>5</v>
      </c>
      <c r="B9" s="45" t="s">
        <v>137</v>
      </c>
      <c r="C9" s="46" t="s">
        <v>138</v>
      </c>
      <c r="D9" s="47" t="s">
        <v>139</v>
      </c>
    </row>
    <row r="10" spans="1:8" ht="15.75" customHeight="1" x14ac:dyDescent="0.25">
      <c r="A10" s="48"/>
      <c r="B10" s="49"/>
      <c r="C10" s="49"/>
      <c r="D10" s="50"/>
    </row>
    <row r="11" spans="1:8" ht="15.75" x14ac:dyDescent="0.25">
      <c r="A11" s="51" t="s">
        <v>140</v>
      </c>
      <c r="B11" s="52" t="s">
        <v>0</v>
      </c>
      <c r="C11" s="53"/>
      <c r="D11" s="54"/>
    </row>
    <row r="12" spans="1:8" x14ac:dyDescent="0.2">
      <c r="A12" s="55">
        <v>1</v>
      </c>
      <c r="B12" s="38"/>
      <c r="C12" s="56" t="s">
        <v>141</v>
      </c>
      <c r="D12" s="57">
        <v>-10077417</v>
      </c>
    </row>
    <row r="13" spans="1:8" x14ac:dyDescent="0.2">
      <c r="A13" s="55">
        <v>2</v>
      </c>
      <c r="B13" s="38"/>
      <c r="C13" s="56" t="s">
        <v>142</v>
      </c>
      <c r="D13" s="57">
        <v>8220369</v>
      </c>
    </row>
    <row r="14" spans="1:8" x14ac:dyDescent="0.2">
      <c r="A14" s="55">
        <v>3</v>
      </c>
      <c r="B14" s="38"/>
      <c r="C14" s="56" t="s">
        <v>143</v>
      </c>
      <c r="D14" s="57">
        <v>0</v>
      </c>
    </row>
    <row r="15" spans="1:8" x14ac:dyDescent="0.2">
      <c r="A15" s="55">
        <v>4</v>
      </c>
      <c r="B15" s="38"/>
      <c r="C15" s="56" t="s">
        <v>144</v>
      </c>
      <c r="D15" s="57">
        <v>46203433</v>
      </c>
    </row>
    <row r="16" spans="1:8" ht="15.75" thickBot="1" x14ac:dyDescent="0.25">
      <c r="A16" s="55">
        <v>5</v>
      </c>
      <c r="B16" s="38"/>
      <c r="C16" s="56" t="s">
        <v>145</v>
      </c>
      <c r="D16" s="57">
        <v>0</v>
      </c>
    </row>
    <row r="17" spans="1:4" ht="16.5" customHeight="1" thickBot="1" x14ac:dyDescent="0.25">
      <c r="A17" s="58"/>
      <c r="B17" s="59"/>
      <c r="C17" s="60" t="s">
        <v>146</v>
      </c>
      <c r="D17" s="61">
        <f>+D16+D15+D14+D13+D12</f>
        <v>44346385</v>
      </c>
    </row>
    <row r="18" spans="1:4" ht="16.5" customHeight="1" x14ac:dyDescent="0.25">
      <c r="A18" s="62"/>
      <c r="B18" s="63"/>
      <c r="C18" s="64"/>
      <c r="D18" s="65"/>
    </row>
    <row r="19" spans="1:4" ht="15.75" x14ac:dyDescent="0.25">
      <c r="A19" s="51" t="s">
        <v>147</v>
      </c>
      <c r="B19" s="52" t="s">
        <v>10</v>
      </c>
      <c r="C19" s="53"/>
      <c r="D19" s="54"/>
    </row>
    <row r="20" spans="1:4" x14ac:dyDescent="0.2">
      <c r="A20" s="55">
        <v>1</v>
      </c>
      <c r="B20" s="38"/>
      <c r="C20" s="56" t="s">
        <v>141</v>
      </c>
      <c r="D20" s="57">
        <v>16133593</v>
      </c>
    </row>
    <row r="21" spans="1:4" x14ac:dyDescent="0.2">
      <c r="A21" s="55">
        <v>2</v>
      </c>
      <c r="B21" s="38"/>
      <c r="C21" s="56" t="s">
        <v>142</v>
      </c>
      <c r="D21" s="57">
        <v>0</v>
      </c>
    </row>
    <row r="22" spans="1:4" x14ac:dyDescent="0.2">
      <c r="A22" s="55">
        <v>3</v>
      </c>
      <c r="B22" s="38"/>
      <c r="C22" s="56" t="s">
        <v>143</v>
      </c>
      <c r="D22" s="57">
        <v>0</v>
      </c>
    </row>
    <row r="23" spans="1:4" x14ac:dyDescent="0.2">
      <c r="A23" s="55">
        <v>4</v>
      </c>
      <c r="B23" s="38"/>
      <c r="C23" s="56" t="s">
        <v>144</v>
      </c>
      <c r="D23" s="57">
        <v>0</v>
      </c>
    </row>
    <row r="24" spans="1:4" ht="15.75" thickBot="1" x14ac:dyDescent="0.25">
      <c r="A24" s="55">
        <v>5</v>
      </c>
      <c r="B24" s="38"/>
      <c r="C24" s="56" t="s">
        <v>145</v>
      </c>
      <c r="D24" s="57">
        <v>-719418</v>
      </c>
    </row>
    <row r="25" spans="1:4" ht="16.5" customHeight="1" thickBot="1" x14ac:dyDescent="0.25">
      <c r="A25" s="58"/>
      <c r="B25" s="59"/>
      <c r="C25" s="60" t="s">
        <v>146</v>
      </c>
      <c r="D25" s="61">
        <f>+D24+D23+D22+D21+D20</f>
        <v>15414175</v>
      </c>
    </row>
    <row r="26" spans="1:4" ht="16.5" customHeight="1" x14ac:dyDescent="0.25">
      <c r="A26" s="62"/>
      <c r="B26" s="63"/>
      <c r="C26" s="64"/>
      <c r="D26" s="65"/>
    </row>
    <row r="27" spans="1:4" ht="15.75" x14ac:dyDescent="0.25">
      <c r="A27" s="51" t="s">
        <v>148</v>
      </c>
      <c r="B27" s="52" t="s">
        <v>38</v>
      </c>
      <c r="C27" s="53"/>
      <c r="D27" s="54"/>
    </row>
    <row r="28" spans="1:4" x14ac:dyDescent="0.2">
      <c r="A28" s="55">
        <v>1</v>
      </c>
      <c r="B28" s="38"/>
      <c r="C28" s="56" t="s">
        <v>141</v>
      </c>
      <c r="D28" s="57">
        <v>4172471</v>
      </c>
    </row>
    <row r="29" spans="1:4" x14ac:dyDescent="0.2">
      <c r="A29" s="55">
        <v>2</v>
      </c>
      <c r="B29" s="38"/>
      <c r="C29" s="56" t="s">
        <v>142</v>
      </c>
      <c r="D29" s="57">
        <v>0</v>
      </c>
    </row>
    <row r="30" spans="1:4" x14ac:dyDescent="0.2">
      <c r="A30" s="55">
        <v>3</v>
      </c>
      <c r="B30" s="38"/>
      <c r="C30" s="56" t="s">
        <v>143</v>
      </c>
      <c r="D30" s="57">
        <v>0</v>
      </c>
    </row>
    <row r="31" spans="1:4" x14ac:dyDescent="0.2">
      <c r="A31" s="55">
        <v>4</v>
      </c>
      <c r="B31" s="38"/>
      <c r="C31" s="56" t="s">
        <v>144</v>
      </c>
      <c r="D31" s="57">
        <v>0</v>
      </c>
    </row>
    <row r="32" spans="1:4" ht="15.75" thickBot="1" x14ac:dyDescent="0.25">
      <c r="A32" s="55">
        <v>5</v>
      </c>
      <c r="B32" s="38"/>
      <c r="C32" s="56" t="s">
        <v>145</v>
      </c>
      <c r="D32" s="57">
        <v>0</v>
      </c>
    </row>
    <row r="33" spans="1:4" ht="16.5" customHeight="1" thickBot="1" x14ac:dyDescent="0.25">
      <c r="A33" s="58"/>
      <c r="B33" s="59"/>
      <c r="C33" s="60" t="s">
        <v>146</v>
      </c>
      <c r="D33" s="61">
        <f>+D32+D31+D30+D29+D28</f>
        <v>4172471</v>
      </c>
    </row>
    <row r="34" spans="1:4" ht="16.5" customHeight="1" x14ac:dyDescent="0.25">
      <c r="A34" s="62"/>
      <c r="B34" s="63"/>
      <c r="C34" s="64"/>
      <c r="D34" s="65"/>
    </row>
    <row r="35" spans="1:4" ht="15.75" x14ac:dyDescent="0.25">
      <c r="A35" s="51" t="s">
        <v>149</v>
      </c>
      <c r="B35" s="52" t="s">
        <v>48</v>
      </c>
      <c r="C35" s="53"/>
      <c r="D35" s="54"/>
    </row>
    <row r="36" spans="1:4" x14ac:dyDescent="0.2">
      <c r="A36" s="55">
        <v>1</v>
      </c>
      <c r="B36" s="38"/>
      <c r="C36" s="56" t="s">
        <v>141</v>
      </c>
      <c r="D36" s="57">
        <v>4403019</v>
      </c>
    </row>
    <row r="37" spans="1:4" x14ac:dyDescent="0.2">
      <c r="A37" s="55">
        <v>2</v>
      </c>
      <c r="B37" s="38"/>
      <c r="C37" s="56" t="s">
        <v>142</v>
      </c>
      <c r="D37" s="57">
        <v>0</v>
      </c>
    </row>
    <row r="38" spans="1:4" x14ac:dyDescent="0.2">
      <c r="A38" s="55">
        <v>3</v>
      </c>
      <c r="B38" s="38"/>
      <c r="C38" s="56" t="s">
        <v>143</v>
      </c>
      <c r="D38" s="57">
        <v>0</v>
      </c>
    </row>
    <row r="39" spans="1:4" x14ac:dyDescent="0.2">
      <c r="A39" s="55">
        <v>4</v>
      </c>
      <c r="B39" s="38"/>
      <c r="C39" s="56" t="s">
        <v>144</v>
      </c>
      <c r="D39" s="57">
        <v>0</v>
      </c>
    </row>
    <row r="40" spans="1:4" ht="15.75" thickBot="1" x14ac:dyDescent="0.25">
      <c r="A40" s="55">
        <v>5</v>
      </c>
      <c r="B40" s="38"/>
      <c r="C40" s="56" t="s">
        <v>145</v>
      </c>
      <c r="D40" s="57">
        <v>0</v>
      </c>
    </row>
    <row r="41" spans="1:4" ht="16.5" customHeight="1" thickBot="1" x14ac:dyDescent="0.25">
      <c r="A41" s="58"/>
      <c r="B41" s="59"/>
      <c r="C41" s="60" t="s">
        <v>146</v>
      </c>
      <c r="D41" s="61">
        <f>+D40+D39+D38+D37+D36</f>
        <v>4403019</v>
      </c>
    </row>
    <row r="42" spans="1:4" ht="16.5" customHeight="1" x14ac:dyDescent="0.25">
      <c r="A42" s="62"/>
      <c r="B42" s="63"/>
      <c r="C42" s="64"/>
      <c r="D42" s="65"/>
    </row>
    <row r="43" spans="1:4" ht="31.5" x14ac:dyDescent="0.25">
      <c r="A43" s="51" t="s">
        <v>150</v>
      </c>
      <c r="B43" s="52" t="s">
        <v>57</v>
      </c>
      <c r="C43" s="53"/>
      <c r="D43" s="54"/>
    </row>
    <row r="44" spans="1:4" x14ac:dyDescent="0.2">
      <c r="A44" s="55">
        <v>1</v>
      </c>
      <c r="B44" s="38"/>
      <c r="C44" s="56" t="s">
        <v>141</v>
      </c>
      <c r="D44" s="57">
        <v>1815341</v>
      </c>
    </row>
    <row r="45" spans="1:4" x14ac:dyDescent="0.2">
      <c r="A45" s="55">
        <v>2</v>
      </c>
      <c r="B45" s="38"/>
      <c r="C45" s="56" t="s">
        <v>142</v>
      </c>
      <c r="D45" s="57">
        <v>0</v>
      </c>
    </row>
    <row r="46" spans="1:4" x14ac:dyDescent="0.2">
      <c r="A46" s="55">
        <v>3</v>
      </c>
      <c r="B46" s="38"/>
      <c r="C46" s="56" t="s">
        <v>143</v>
      </c>
      <c r="D46" s="57">
        <v>0</v>
      </c>
    </row>
    <row r="47" spans="1:4" x14ac:dyDescent="0.2">
      <c r="A47" s="55">
        <v>4</v>
      </c>
      <c r="B47" s="38"/>
      <c r="C47" s="56" t="s">
        <v>144</v>
      </c>
      <c r="D47" s="57">
        <v>0</v>
      </c>
    </row>
    <row r="48" spans="1:4" ht="15.75" thickBot="1" x14ac:dyDescent="0.25">
      <c r="A48" s="55">
        <v>5</v>
      </c>
      <c r="B48" s="38"/>
      <c r="C48" s="56" t="s">
        <v>145</v>
      </c>
      <c r="D48" s="57">
        <v>0</v>
      </c>
    </row>
    <row r="49" spans="1:4" ht="16.5" customHeight="1" thickBot="1" x14ac:dyDescent="0.25">
      <c r="A49" s="58"/>
      <c r="B49" s="59"/>
      <c r="C49" s="60" t="s">
        <v>146</v>
      </c>
      <c r="D49" s="61">
        <f>+D48+D47+D46+D45+D44</f>
        <v>1815341</v>
      </c>
    </row>
    <row r="50" spans="1:4" ht="16.5" customHeight="1" x14ac:dyDescent="0.25">
      <c r="A50" s="62"/>
      <c r="B50" s="63"/>
      <c r="C50" s="64"/>
      <c r="D50" s="65"/>
    </row>
    <row r="51" spans="1:4" ht="31.5" x14ac:dyDescent="0.25">
      <c r="A51" s="51" t="s">
        <v>151</v>
      </c>
      <c r="B51" s="52" t="s">
        <v>62</v>
      </c>
      <c r="C51" s="53"/>
      <c r="D51" s="54"/>
    </row>
    <row r="52" spans="1:4" x14ac:dyDescent="0.2">
      <c r="A52" s="55">
        <v>1</v>
      </c>
      <c r="B52" s="38"/>
      <c r="C52" s="56" t="s">
        <v>141</v>
      </c>
      <c r="D52" s="57">
        <v>1262903</v>
      </c>
    </row>
    <row r="53" spans="1:4" x14ac:dyDescent="0.2">
      <c r="A53" s="55">
        <v>2</v>
      </c>
      <c r="B53" s="38"/>
      <c r="C53" s="56" t="s">
        <v>142</v>
      </c>
      <c r="D53" s="57">
        <v>0</v>
      </c>
    </row>
    <row r="54" spans="1:4" x14ac:dyDescent="0.2">
      <c r="A54" s="55">
        <v>3</v>
      </c>
      <c r="B54" s="38"/>
      <c r="C54" s="56" t="s">
        <v>143</v>
      </c>
      <c r="D54" s="57">
        <v>0</v>
      </c>
    </row>
    <row r="55" spans="1:4" x14ac:dyDescent="0.2">
      <c r="A55" s="55">
        <v>4</v>
      </c>
      <c r="B55" s="38"/>
      <c r="C55" s="56" t="s">
        <v>144</v>
      </c>
      <c r="D55" s="57">
        <v>0</v>
      </c>
    </row>
    <row r="56" spans="1:4" ht="15.75" thickBot="1" x14ac:dyDescent="0.25">
      <c r="A56" s="55">
        <v>5</v>
      </c>
      <c r="B56" s="38"/>
      <c r="C56" s="56" t="s">
        <v>145</v>
      </c>
      <c r="D56" s="57">
        <v>0</v>
      </c>
    </row>
    <row r="57" spans="1:4" ht="16.5" customHeight="1" thickBot="1" x14ac:dyDescent="0.25">
      <c r="A57" s="58"/>
      <c r="B57" s="59"/>
      <c r="C57" s="60" t="s">
        <v>146</v>
      </c>
      <c r="D57" s="61">
        <f>+D56+D55+D54+D53+D52</f>
        <v>1262903</v>
      </c>
    </row>
    <row r="58" spans="1:4" ht="16.5" customHeight="1" x14ac:dyDescent="0.25">
      <c r="A58" s="62"/>
      <c r="B58" s="63"/>
      <c r="C58" s="64"/>
      <c r="D58" s="65"/>
    </row>
    <row r="59" spans="1:4" ht="15.75" x14ac:dyDescent="0.25">
      <c r="A59" s="51" t="s">
        <v>152</v>
      </c>
      <c r="B59" s="52" t="s">
        <v>68</v>
      </c>
      <c r="C59" s="53"/>
      <c r="D59" s="54"/>
    </row>
    <row r="60" spans="1:4" x14ac:dyDescent="0.2">
      <c r="A60" s="55">
        <v>1</v>
      </c>
      <c r="B60" s="38"/>
      <c r="C60" s="56" t="s">
        <v>141</v>
      </c>
      <c r="D60" s="57">
        <v>-11764</v>
      </c>
    </row>
    <row r="61" spans="1:4" x14ac:dyDescent="0.2">
      <c r="A61" s="55">
        <v>2</v>
      </c>
      <c r="B61" s="38"/>
      <c r="C61" s="56" t="s">
        <v>142</v>
      </c>
      <c r="D61" s="57">
        <v>0</v>
      </c>
    </row>
    <row r="62" spans="1:4" x14ac:dyDescent="0.2">
      <c r="A62" s="55">
        <v>3</v>
      </c>
      <c r="B62" s="38"/>
      <c r="C62" s="56" t="s">
        <v>143</v>
      </c>
      <c r="D62" s="57">
        <v>0</v>
      </c>
    </row>
    <row r="63" spans="1:4" x14ac:dyDescent="0.2">
      <c r="A63" s="55">
        <v>4</v>
      </c>
      <c r="B63" s="38"/>
      <c r="C63" s="56" t="s">
        <v>144</v>
      </c>
      <c r="D63" s="57">
        <v>0</v>
      </c>
    </row>
    <row r="64" spans="1:4" ht="15.75" thickBot="1" x14ac:dyDescent="0.25">
      <c r="A64" s="55">
        <v>5</v>
      </c>
      <c r="B64" s="38"/>
      <c r="C64" s="56" t="s">
        <v>145</v>
      </c>
      <c r="D64" s="57">
        <v>0</v>
      </c>
    </row>
    <row r="65" spans="1:4" ht="16.5" customHeight="1" thickBot="1" x14ac:dyDescent="0.25">
      <c r="A65" s="58"/>
      <c r="B65" s="59"/>
      <c r="C65" s="60" t="s">
        <v>146</v>
      </c>
      <c r="D65" s="61">
        <f>+D64+D63+D62+D61+D60</f>
        <v>-11764</v>
      </c>
    </row>
    <row r="66" spans="1:4" ht="16.5" customHeight="1" x14ac:dyDescent="0.25">
      <c r="A66" s="62"/>
      <c r="B66" s="63"/>
      <c r="C66" s="64"/>
      <c r="D66" s="65"/>
    </row>
    <row r="67" spans="1:4" ht="15.75" x14ac:dyDescent="0.25">
      <c r="A67" s="51" t="s">
        <v>153</v>
      </c>
      <c r="B67" s="52" t="s">
        <v>72</v>
      </c>
      <c r="C67" s="53"/>
      <c r="D67" s="54"/>
    </row>
    <row r="68" spans="1:4" x14ac:dyDescent="0.2">
      <c r="A68" s="55">
        <v>1</v>
      </c>
      <c r="B68" s="38"/>
      <c r="C68" s="56" t="s">
        <v>141</v>
      </c>
      <c r="D68" s="57">
        <v>3102755</v>
      </c>
    </row>
    <row r="69" spans="1:4" x14ac:dyDescent="0.2">
      <c r="A69" s="55">
        <v>2</v>
      </c>
      <c r="B69" s="38"/>
      <c r="C69" s="56" t="s">
        <v>142</v>
      </c>
      <c r="D69" s="57">
        <v>0</v>
      </c>
    </row>
    <row r="70" spans="1:4" x14ac:dyDescent="0.2">
      <c r="A70" s="55">
        <v>3</v>
      </c>
      <c r="B70" s="38"/>
      <c r="C70" s="56" t="s">
        <v>143</v>
      </c>
      <c r="D70" s="57">
        <v>0</v>
      </c>
    </row>
    <row r="71" spans="1:4" x14ac:dyDescent="0.2">
      <c r="A71" s="55">
        <v>4</v>
      </c>
      <c r="B71" s="38"/>
      <c r="C71" s="56" t="s">
        <v>144</v>
      </c>
      <c r="D71" s="57">
        <v>0</v>
      </c>
    </row>
    <row r="72" spans="1:4" ht="15.75" thickBot="1" x14ac:dyDescent="0.25">
      <c r="A72" s="55">
        <v>5</v>
      </c>
      <c r="B72" s="38"/>
      <c r="C72" s="56" t="s">
        <v>145</v>
      </c>
      <c r="D72" s="57">
        <v>0</v>
      </c>
    </row>
    <row r="73" spans="1:4" ht="16.5" customHeight="1" thickBot="1" x14ac:dyDescent="0.25">
      <c r="A73" s="58"/>
      <c r="B73" s="59"/>
      <c r="C73" s="60" t="s">
        <v>146</v>
      </c>
      <c r="D73" s="61">
        <f>+D72+D71+D70+D69+D68</f>
        <v>3102755</v>
      </c>
    </row>
    <row r="74" spans="1:4" ht="16.5" customHeight="1" x14ac:dyDescent="0.25">
      <c r="A74" s="62"/>
      <c r="B74" s="63"/>
      <c r="C74" s="64"/>
      <c r="D74" s="65"/>
    </row>
    <row r="75" spans="1:4" ht="31.5" x14ac:dyDescent="0.25">
      <c r="A75" s="51" t="s">
        <v>154</v>
      </c>
      <c r="B75" s="52" t="s">
        <v>78</v>
      </c>
      <c r="C75" s="53"/>
      <c r="D75" s="54"/>
    </row>
    <row r="76" spans="1:4" x14ac:dyDescent="0.2">
      <c r="A76" s="55">
        <v>1</v>
      </c>
      <c r="B76" s="38"/>
      <c r="C76" s="56" t="s">
        <v>141</v>
      </c>
      <c r="D76" s="57">
        <v>654794</v>
      </c>
    </row>
    <row r="77" spans="1:4" x14ac:dyDescent="0.2">
      <c r="A77" s="55">
        <v>2</v>
      </c>
      <c r="B77" s="38"/>
      <c r="C77" s="56" t="s">
        <v>142</v>
      </c>
      <c r="D77" s="57">
        <v>0</v>
      </c>
    </row>
    <row r="78" spans="1:4" x14ac:dyDescent="0.2">
      <c r="A78" s="55">
        <v>3</v>
      </c>
      <c r="B78" s="38"/>
      <c r="C78" s="56" t="s">
        <v>143</v>
      </c>
      <c r="D78" s="57">
        <v>0</v>
      </c>
    </row>
    <row r="79" spans="1:4" x14ac:dyDescent="0.2">
      <c r="A79" s="55">
        <v>4</v>
      </c>
      <c r="B79" s="38"/>
      <c r="C79" s="56" t="s">
        <v>144</v>
      </c>
      <c r="D79" s="57">
        <v>0</v>
      </c>
    </row>
    <row r="80" spans="1:4" ht="15.75" thickBot="1" x14ac:dyDescent="0.25">
      <c r="A80" s="55">
        <v>5</v>
      </c>
      <c r="B80" s="38"/>
      <c r="C80" s="56" t="s">
        <v>145</v>
      </c>
      <c r="D80" s="57">
        <v>0</v>
      </c>
    </row>
    <row r="81" spans="1:4" ht="16.5" customHeight="1" thickBot="1" x14ac:dyDescent="0.25">
      <c r="A81" s="58"/>
      <c r="B81" s="59"/>
      <c r="C81" s="60" t="s">
        <v>146</v>
      </c>
      <c r="D81" s="61">
        <f>+D80+D79+D78+D77+D76</f>
        <v>654794</v>
      </c>
    </row>
    <row r="82" spans="1:4" ht="16.5" customHeight="1" x14ac:dyDescent="0.25">
      <c r="A82" s="62"/>
      <c r="B82" s="63"/>
      <c r="C82" s="64"/>
      <c r="D82" s="65"/>
    </row>
    <row r="83" spans="1:4" ht="15.75" x14ac:dyDescent="0.25">
      <c r="A83" s="51" t="s">
        <v>155</v>
      </c>
      <c r="B83" s="52" t="s">
        <v>82</v>
      </c>
      <c r="C83" s="53"/>
      <c r="D83" s="54"/>
    </row>
    <row r="84" spans="1:4" x14ac:dyDescent="0.2">
      <c r="A84" s="55">
        <v>1</v>
      </c>
      <c r="B84" s="38"/>
      <c r="C84" s="56" t="s">
        <v>141</v>
      </c>
      <c r="D84" s="57">
        <v>0</v>
      </c>
    </row>
    <row r="85" spans="1:4" x14ac:dyDescent="0.2">
      <c r="A85" s="55">
        <v>2</v>
      </c>
      <c r="B85" s="38"/>
      <c r="C85" s="56" t="s">
        <v>142</v>
      </c>
      <c r="D85" s="57">
        <v>0</v>
      </c>
    </row>
    <row r="86" spans="1:4" x14ac:dyDescent="0.2">
      <c r="A86" s="55">
        <v>3</v>
      </c>
      <c r="B86" s="38"/>
      <c r="C86" s="56" t="s">
        <v>143</v>
      </c>
      <c r="D86" s="57">
        <v>0</v>
      </c>
    </row>
    <row r="87" spans="1:4" x14ac:dyDescent="0.2">
      <c r="A87" s="55">
        <v>4</v>
      </c>
      <c r="B87" s="38"/>
      <c r="C87" s="56" t="s">
        <v>144</v>
      </c>
      <c r="D87" s="57">
        <v>0</v>
      </c>
    </row>
    <row r="88" spans="1:4" ht="15.75" thickBot="1" x14ac:dyDescent="0.25">
      <c r="A88" s="55">
        <v>5</v>
      </c>
      <c r="B88" s="38"/>
      <c r="C88" s="56" t="s">
        <v>145</v>
      </c>
      <c r="D88" s="57">
        <v>0</v>
      </c>
    </row>
    <row r="89" spans="1:4" ht="16.5" customHeight="1" thickBot="1" x14ac:dyDescent="0.25">
      <c r="A89" s="58"/>
      <c r="B89" s="59"/>
      <c r="C89" s="60" t="s">
        <v>146</v>
      </c>
      <c r="D89" s="61">
        <f>+D88+D87+D86+D85+D84</f>
        <v>0</v>
      </c>
    </row>
    <row r="90" spans="1:4" ht="16.5" customHeight="1" x14ac:dyDescent="0.25">
      <c r="A90" s="62"/>
      <c r="B90" s="63"/>
      <c r="C90" s="64"/>
      <c r="D90" s="65"/>
    </row>
    <row r="91" spans="1:4" ht="15.75" x14ac:dyDescent="0.25">
      <c r="A91" s="51" t="s">
        <v>156</v>
      </c>
      <c r="B91" s="52" t="s">
        <v>92</v>
      </c>
      <c r="C91" s="53"/>
      <c r="D91" s="54"/>
    </row>
    <row r="92" spans="1:4" x14ac:dyDescent="0.2">
      <c r="A92" s="55">
        <v>1</v>
      </c>
      <c r="B92" s="38"/>
      <c r="C92" s="56" t="s">
        <v>141</v>
      </c>
      <c r="D92" s="57">
        <v>1471835</v>
      </c>
    </row>
    <row r="93" spans="1:4" x14ac:dyDescent="0.2">
      <c r="A93" s="55">
        <v>2</v>
      </c>
      <c r="B93" s="38"/>
      <c r="C93" s="56" t="s">
        <v>142</v>
      </c>
      <c r="D93" s="57">
        <v>0</v>
      </c>
    </row>
    <row r="94" spans="1:4" x14ac:dyDescent="0.2">
      <c r="A94" s="55">
        <v>3</v>
      </c>
      <c r="B94" s="38"/>
      <c r="C94" s="56" t="s">
        <v>143</v>
      </c>
      <c r="D94" s="57">
        <v>0</v>
      </c>
    </row>
    <row r="95" spans="1:4" x14ac:dyDescent="0.2">
      <c r="A95" s="55">
        <v>4</v>
      </c>
      <c r="B95" s="38"/>
      <c r="C95" s="56" t="s">
        <v>144</v>
      </c>
      <c r="D95" s="57">
        <v>0</v>
      </c>
    </row>
    <row r="96" spans="1:4" ht="15.75" thickBot="1" x14ac:dyDescent="0.25">
      <c r="A96" s="55">
        <v>5</v>
      </c>
      <c r="B96" s="38"/>
      <c r="C96" s="56" t="s">
        <v>145</v>
      </c>
      <c r="D96" s="57">
        <v>-413875</v>
      </c>
    </row>
    <row r="97" spans="1:4" ht="16.5" customHeight="1" thickBot="1" x14ac:dyDescent="0.25">
      <c r="A97" s="58"/>
      <c r="B97" s="59"/>
      <c r="C97" s="60" t="s">
        <v>146</v>
      </c>
      <c r="D97" s="61">
        <f>+D96+D95+D94+D93+D92</f>
        <v>1057960</v>
      </c>
    </row>
    <row r="98" spans="1:4" ht="16.5" customHeight="1" x14ac:dyDescent="0.25">
      <c r="A98" s="62"/>
      <c r="B98" s="63"/>
      <c r="C98" s="64"/>
      <c r="D98" s="65"/>
    </row>
    <row r="99" spans="1:4" ht="15.75" x14ac:dyDescent="0.25">
      <c r="A99" s="51" t="s">
        <v>157</v>
      </c>
      <c r="B99" s="52" t="s">
        <v>96</v>
      </c>
      <c r="C99" s="53"/>
      <c r="D99" s="54"/>
    </row>
    <row r="100" spans="1:4" x14ac:dyDescent="0.2">
      <c r="A100" s="55">
        <v>1</v>
      </c>
      <c r="B100" s="38"/>
      <c r="C100" s="56" t="s">
        <v>141</v>
      </c>
      <c r="D100" s="57">
        <v>0</v>
      </c>
    </row>
    <row r="101" spans="1:4" x14ac:dyDescent="0.2">
      <c r="A101" s="55">
        <v>2</v>
      </c>
      <c r="B101" s="38"/>
      <c r="C101" s="56" t="s">
        <v>142</v>
      </c>
      <c r="D101" s="57">
        <v>0</v>
      </c>
    </row>
    <row r="102" spans="1:4" x14ac:dyDescent="0.2">
      <c r="A102" s="55">
        <v>3</v>
      </c>
      <c r="B102" s="38"/>
      <c r="C102" s="56" t="s">
        <v>143</v>
      </c>
      <c r="D102" s="57">
        <v>0</v>
      </c>
    </row>
    <row r="103" spans="1:4" x14ac:dyDescent="0.2">
      <c r="A103" s="55">
        <v>4</v>
      </c>
      <c r="B103" s="38"/>
      <c r="C103" s="56" t="s">
        <v>144</v>
      </c>
      <c r="D103" s="57">
        <v>0</v>
      </c>
    </row>
    <row r="104" spans="1:4" ht="15.75" thickBot="1" x14ac:dyDescent="0.25">
      <c r="A104" s="55">
        <v>5</v>
      </c>
      <c r="B104" s="38"/>
      <c r="C104" s="56" t="s">
        <v>145</v>
      </c>
      <c r="D104" s="57">
        <v>0</v>
      </c>
    </row>
    <row r="105" spans="1:4" ht="16.5" customHeight="1" thickBot="1" x14ac:dyDescent="0.25">
      <c r="A105" s="58"/>
      <c r="B105" s="59"/>
      <c r="C105" s="60" t="s">
        <v>146</v>
      </c>
      <c r="D105" s="61">
        <f>+D104+D103+D102+D101+D100</f>
        <v>0</v>
      </c>
    </row>
    <row r="106" spans="1:4" ht="16.5" customHeight="1" x14ac:dyDescent="0.25">
      <c r="A106" s="62"/>
      <c r="B106" s="63"/>
      <c r="C106" s="64"/>
      <c r="D106" s="65"/>
    </row>
    <row r="107" spans="1:4" ht="15.75" x14ac:dyDescent="0.25">
      <c r="A107" s="51" t="s">
        <v>158</v>
      </c>
      <c r="B107" s="52" t="s">
        <v>104</v>
      </c>
      <c r="C107" s="53"/>
      <c r="D107" s="54"/>
    </row>
    <row r="108" spans="1:4" x14ac:dyDescent="0.2">
      <c r="A108" s="55">
        <v>1</v>
      </c>
      <c r="B108" s="38"/>
      <c r="C108" s="56" t="s">
        <v>141</v>
      </c>
      <c r="D108" s="57">
        <v>607693</v>
      </c>
    </row>
    <row r="109" spans="1:4" x14ac:dyDescent="0.2">
      <c r="A109" s="55">
        <v>2</v>
      </c>
      <c r="B109" s="38"/>
      <c r="C109" s="56" t="s">
        <v>142</v>
      </c>
      <c r="D109" s="57">
        <v>0</v>
      </c>
    </row>
    <row r="110" spans="1:4" x14ac:dyDescent="0.2">
      <c r="A110" s="55">
        <v>3</v>
      </c>
      <c r="B110" s="38"/>
      <c r="C110" s="56" t="s">
        <v>143</v>
      </c>
      <c r="D110" s="57">
        <v>0</v>
      </c>
    </row>
    <row r="111" spans="1:4" x14ac:dyDescent="0.2">
      <c r="A111" s="55">
        <v>4</v>
      </c>
      <c r="B111" s="38"/>
      <c r="C111" s="56" t="s">
        <v>144</v>
      </c>
      <c r="D111" s="57">
        <v>0</v>
      </c>
    </row>
    <row r="112" spans="1:4" ht="15.75" thickBot="1" x14ac:dyDescent="0.25">
      <c r="A112" s="55">
        <v>5</v>
      </c>
      <c r="B112" s="38"/>
      <c r="C112" s="56" t="s">
        <v>145</v>
      </c>
      <c r="D112" s="57">
        <v>0</v>
      </c>
    </row>
    <row r="113" spans="1:4" ht="16.5" customHeight="1" thickBot="1" x14ac:dyDescent="0.25">
      <c r="A113" s="58"/>
      <c r="B113" s="59"/>
      <c r="C113" s="60" t="s">
        <v>146</v>
      </c>
      <c r="D113" s="61">
        <f>+D112+D111+D110+D109+D108</f>
        <v>607693</v>
      </c>
    </row>
    <row r="114" spans="1:4" ht="16.5" customHeight="1" x14ac:dyDescent="0.25">
      <c r="A114" s="62"/>
      <c r="B114" s="63"/>
      <c r="C114" s="64"/>
      <c r="D114" s="65"/>
    </row>
    <row r="115" spans="1:4" ht="15.75" x14ac:dyDescent="0.25">
      <c r="A115" s="51" t="s">
        <v>159</v>
      </c>
      <c r="B115" s="52" t="s">
        <v>109</v>
      </c>
      <c r="C115" s="53"/>
      <c r="D115" s="54"/>
    </row>
    <row r="116" spans="1:4" x14ac:dyDescent="0.2">
      <c r="A116" s="55">
        <v>1</v>
      </c>
      <c r="B116" s="38"/>
      <c r="C116" s="56" t="s">
        <v>141</v>
      </c>
      <c r="D116" s="57">
        <v>0</v>
      </c>
    </row>
    <row r="117" spans="1:4" x14ac:dyDescent="0.2">
      <c r="A117" s="55">
        <v>2</v>
      </c>
      <c r="B117" s="38"/>
      <c r="C117" s="56" t="s">
        <v>142</v>
      </c>
      <c r="D117" s="57">
        <v>0</v>
      </c>
    </row>
    <row r="118" spans="1:4" x14ac:dyDescent="0.2">
      <c r="A118" s="55">
        <v>3</v>
      </c>
      <c r="B118" s="38"/>
      <c r="C118" s="56" t="s">
        <v>143</v>
      </c>
      <c r="D118" s="57">
        <v>0</v>
      </c>
    </row>
    <row r="119" spans="1:4" x14ac:dyDescent="0.2">
      <c r="A119" s="55">
        <v>4</v>
      </c>
      <c r="B119" s="38"/>
      <c r="C119" s="56" t="s">
        <v>144</v>
      </c>
      <c r="D119" s="57">
        <v>0</v>
      </c>
    </row>
    <row r="120" spans="1:4" ht="15.75" thickBot="1" x14ac:dyDescent="0.25">
      <c r="A120" s="55">
        <v>5</v>
      </c>
      <c r="B120" s="38"/>
      <c r="C120" s="56" t="s">
        <v>145</v>
      </c>
      <c r="D120" s="57">
        <v>0</v>
      </c>
    </row>
    <row r="121" spans="1:4" ht="16.5" customHeight="1" thickBot="1" x14ac:dyDescent="0.25">
      <c r="A121" s="58"/>
      <c r="B121" s="59"/>
      <c r="C121" s="60" t="s">
        <v>146</v>
      </c>
      <c r="D121" s="61">
        <f>+D120+D119+D118+D117+D116</f>
        <v>0</v>
      </c>
    </row>
    <row r="122" spans="1:4" ht="16.5" customHeight="1" x14ac:dyDescent="0.25">
      <c r="A122" s="62"/>
      <c r="B122" s="63"/>
      <c r="C122" s="64"/>
      <c r="D122" s="65"/>
    </row>
    <row r="123" spans="1:4" ht="15.75" x14ac:dyDescent="0.25">
      <c r="A123" s="51" t="s">
        <v>160</v>
      </c>
      <c r="B123" s="52" t="s">
        <v>116</v>
      </c>
      <c r="C123" s="53"/>
      <c r="D123" s="54"/>
    </row>
    <row r="124" spans="1:4" x14ac:dyDescent="0.2">
      <c r="A124" s="55">
        <v>1</v>
      </c>
      <c r="B124" s="38"/>
      <c r="C124" s="56" t="s">
        <v>141</v>
      </c>
      <c r="D124" s="57">
        <v>2908095</v>
      </c>
    </row>
    <row r="125" spans="1:4" x14ac:dyDescent="0.2">
      <c r="A125" s="55">
        <v>2</v>
      </c>
      <c r="B125" s="38"/>
      <c r="C125" s="56" t="s">
        <v>142</v>
      </c>
      <c r="D125" s="57">
        <v>0</v>
      </c>
    </row>
    <row r="126" spans="1:4" x14ac:dyDescent="0.2">
      <c r="A126" s="55">
        <v>3</v>
      </c>
      <c r="B126" s="38"/>
      <c r="C126" s="56" t="s">
        <v>143</v>
      </c>
      <c r="D126" s="57">
        <v>0</v>
      </c>
    </row>
    <row r="127" spans="1:4" x14ac:dyDescent="0.2">
      <c r="A127" s="55">
        <v>4</v>
      </c>
      <c r="B127" s="38"/>
      <c r="C127" s="56" t="s">
        <v>144</v>
      </c>
      <c r="D127" s="57">
        <v>0</v>
      </c>
    </row>
    <row r="128" spans="1:4" ht="15.75" thickBot="1" x14ac:dyDescent="0.25">
      <c r="A128" s="55">
        <v>5</v>
      </c>
      <c r="B128" s="38"/>
      <c r="C128" s="56" t="s">
        <v>145</v>
      </c>
      <c r="D128" s="57">
        <v>0</v>
      </c>
    </row>
    <row r="129" spans="1:4" ht="16.5" customHeight="1" thickBot="1" x14ac:dyDescent="0.25">
      <c r="A129" s="58"/>
      <c r="B129" s="59"/>
      <c r="C129" s="60" t="s">
        <v>146</v>
      </c>
      <c r="D129" s="61">
        <f>+D128+D127+D126+D125+D124</f>
        <v>2908095</v>
      </c>
    </row>
    <row r="130" spans="1:4" ht="16.5" customHeight="1" x14ac:dyDescent="0.25">
      <c r="A130" s="62"/>
      <c r="B130" s="63"/>
      <c r="C130" s="64"/>
      <c r="D130" s="65"/>
    </row>
    <row r="131" spans="1:4" ht="31.5" x14ac:dyDescent="0.25">
      <c r="A131" s="51" t="s">
        <v>161</v>
      </c>
      <c r="B131" s="52" t="s">
        <v>124</v>
      </c>
      <c r="C131" s="53"/>
      <c r="D131" s="54"/>
    </row>
    <row r="132" spans="1:4" x14ac:dyDescent="0.2">
      <c r="A132" s="55">
        <v>1</v>
      </c>
      <c r="B132" s="38"/>
      <c r="C132" s="56" t="s">
        <v>141</v>
      </c>
      <c r="D132" s="57">
        <v>0</v>
      </c>
    </row>
    <row r="133" spans="1:4" x14ac:dyDescent="0.2">
      <c r="A133" s="55">
        <v>2</v>
      </c>
      <c r="B133" s="38"/>
      <c r="C133" s="56" t="s">
        <v>142</v>
      </c>
      <c r="D133" s="57">
        <v>0</v>
      </c>
    </row>
    <row r="134" spans="1:4" x14ac:dyDescent="0.2">
      <c r="A134" s="55">
        <v>3</v>
      </c>
      <c r="B134" s="38"/>
      <c r="C134" s="56" t="s">
        <v>143</v>
      </c>
      <c r="D134" s="57">
        <v>0</v>
      </c>
    </row>
    <row r="135" spans="1:4" x14ac:dyDescent="0.2">
      <c r="A135" s="55">
        <v>4</v>
      </c>
      <c r="B135" s="38"/>
      <c r="C135" s="56" t="s">
        <v>144</v>
      </c>
      <c r="D135" s="57">
        <v>0</v>
      </c>
    </row>
    <row r="136" spans="1:4" ht="15.75" thickBot="1" x14ac:dyDescent="0.25">
      <c r="A136" s="55">
        <v>5</v>
      </c>
      <c r="B136" s="38"/>
      <c r="C136" s="56" t="s">
        <v>145</v>
      </c>
      <c r="D136" s="57">
        <v>0</v>
      </c>
    </row>
    <row r="137" spans="1:4" ht="16.5" customHeight="1" thickBot="1" x14ac:dyDescent="0.25">
      <c r="A137" s="58"/>
      <c r="B137" s="59"/>
      <c r="C137" s="60" t="s">
        <v>146</v>
      </c>
      <c r="D137" s="61">
        <f>+D136+D135+D134+D133+D132</f>
        <v>0</v>
      </c>
    </row>
    <row r="138" spans="1:4" ht="16.5" customHeight="1" thickBot="1" x14ac:dyDescent="0.3">
      <c r="A138" s="62"/>
      <c r="B138" s="63"/>
      <c r="C138" s="64"/>
      <c r="D138" s="65"/>
    </row>
    <row r="139" spans="1:4" ht="16.5" customHeight="1" thickBot="1" x14ac:dyDescent="0.3">
      <c r="A139" s="66"/>
      <c r="B139" s="67" t="s">
        <v>162</v>
      </c>
      <c r="C139" s="60" t="s">
        <v>163</v>
      </c>
      <c r="D139" s="61">
        <f>+D137-D136+D129-D128+D121-D120+D113-D112+D105-D104+D97-D96+D89-D88+D81-D80+D73-D72+D65-D64+D57-D56+D49-D48+D41-D40+D33-D32+D25-D24+D17-D16</f>
        <v>80867120</v>
      </c>
    </row>
    <row r="140" spans="1:4" ht="16.5" customHeight="1" thickBot="1" x14ac:dyDescent="0.3">
      <c r="A140" s="66"/>
      <c r="B140" s="67" t="s">
        <v>145</v>
      </c>
      <c r="C140" s="60"/>
      <c r="D140" s="61">
        <f>+D136+D128+D120+D112+D104+D96+D88+D80+D72+D64+D56+D48+D40+D32+D24+D16</f>
        <v>-1133293</v>
      </c>
    </row>
    <row r="141" spans="1:4" ht="16.5" customHeight="1" thickBot="1" x14ac:dyDescent="0.3">
      <c r="A141" s="66"/>
      <c r="B141" s="67" t="s">
        <v>164</v>
      </c>
      <c r="C141" s="60" t="s">
        <v>163</v>
      </c>
      <c r="D141" s="61">
        <f>SUM(D139:D140)</f>
        <v>79733827</v>
      </c>
    </row>
  </sheetData>
  <mergeCells count="7">
    <mergeCell ref="B6:C6"/>
    <mergeCell ref="A1:C1"/>
    <mergeCell ref="D1:E1"/>
    <mergeCell ref="A2:D2"/>
    <mergeCell ref="A3:D3"/>
    <mergeCell ref="A4:D4"/>
    <mergeCell ref="A5:D5"/>
  </mergeCells>
  <pageMargins left="0.25" right="0.25" top="0.5" bottom="0.5" header="0.25" footer="0.25"/>
  <pageSetup scale="76" fitToHeight="0" orientation="portrait" horizontalDpi="1200" verticalDpi="1200" r:id="rId1"/>
  <headerFooter>
    <oddHeader>&amp;LOFFICE OF HEALTH CARE ACCESS&amp;CANNUAL REPORTING&amp;RWATERBURY HOSPITAL</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20"/>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1" t="s">
        <v>0</v>
      </c>
      <c r="B2" s="471"/>
      <c r="C2" s="471"/>
      <c r="D2" s="471"/>
      <c r="E2" s="471"/>
    </row>
    <row r="3" spans="1:5" ht="15.75" customHeight="1" x14ac:dyDescent="0.25">
      <c r="A3" s="471" t="s">
        <v>1</v>
      </c>
      <c r="B3" s="471"/>
      <c r="C3" s="471"/>
      <c r="D3" s="471"/>
      <c r="E3" s="471"/>
    </row>
    <row r="4" spans="1:5" ht="15.75" customHeight="1" x14ac:dyDescent="0.25">
      <c r="A4" s="471" t="s">
        <v>129</v>
      </c>
      <c r="B4" s="471"/>
      <c r="C4" s="471"/>
      <c r="D4" s="471"/>
      <c r="E4" s="471"/>
    </row>
    <row r="5" spans="1:5" ht="15.75" customHeight="1" x14ac:dyDescent="0.25">
      <c r="A5" s="471" t="s">
        <v>165</v>
      </c>
      <c r="B5" s="471"/>
      <c r="C5" s="471"/>
      <c r="D5" s="471"/>
      <c r="E5" s="471"/>
    </row>
    <row r="6" spans="1:5" ht="16.5" customHeight="1" thickBot="1" x14ac:dyDescent="0.3">
      <c r="A6" s="69"/>
      <c r="B6" s="69"/>
      <c r="C6" s="31"/>
    </row>
    <row r="7" spans="1:5" ht="15.75" customHeight="1" x14ac:dyDescent="0.25">
      <c r="A7" s="70" t="s">
        <v>131</v>
      </c>
      <c r="B7" s="71" t="s">
        <v>132</v>
      </c>
      <c r="C7" s="72" t="s">
        <v>133</v>
      </c>
      <c r="D7" s="72" t="s">
        <v>134</v>
      </c>
      <c r="E7" s="72" t="s">
        <v>166</v>
      </c>
    </row>
    <row r="8" spans="1:5" ht="31.5" customHeight="1" x14ac:dyDescent="0.25">
      <c r="A8" s="73"/>
      <c r="B8" s="74"/>
      <c r="C8" s="75"/>
      <c r="D8" s="76"/>
      <c r="E8" s="77" t="s">
        <v>167</v>
      </c>
    </row>
    <row r="9" spans="1:5" ht="16.5" customHeight="1" thickBot="1" x14ac:dyDescent="0.3">
      <c r="A9" s="78" t="s">
        <v>5</v>
      </c>
      <c r="B9" s="79" t="s">
        <v>137</v>
      </c>
      <c r="C9" s="80" t="s">
        <v>168</v>
      </c>
      <c r="D9" s="80" t="s">
        <v>169</v>
      </c>
      <c r="E9" s="81" t="s">
        <v>170</v>
      </c>
    </row>
    <row r="10" spans="1:5" ht="15.75" customHeight="1" x14ac:dyDescent="0.25">
      <c r="A10" s="82"/>
      <c r="B10" s="83"/>
      <c r="C10" s="84"/>
      <c r="D10" s="83"/>
      <c r="E10" s="85"/>
    </row>
    <row r="11" spans="1:5" ht="15.75" x14ac:dyDescent="0.25">
      <c r="A11" s="86" t="s">
        <v>171</v>
      </c>
      <c r="B11" s="87" t="s">
        <v>10</v>
      </c>
      <c r="C11" s="53"/>
      <c r="D11" s="53"/>
      <c r="E11" s="88"/>
    </row>
    <row r="12" spans="1:5" ht="31.5" x14ac:dyDescent="0.25">
      <c r="A12" s="89"/>
      <c r="B12" s="90"/>
      <c r="C12" s="91" t="s">
        <v>172</v>
      </c>
      <c r="D12" s="92" t="s">
        <v>173</v>
      </c>
      <c r="E12" s="93">
        <v>-430441</v>
      </c>
    </row>
    <row r="13" spans="1:5" ht="15.75" thickBot="1" x14ac:dyDescent="0.25">
      <c r="A13" s="94">
        <v>1</v>
      </c>
      <c r="B13" s="95"/>
      <c r="C13" s="96" t="s">
        <v>174</v>
      </c>
      <c r="D13" s="97" t="s">
        <v>175</v>
      </c>
      <c r="E13" s="98">
        <v>449299</v>
      </c>
    </row>
    <row r="14" spans="1:5" s="68" customFormat="1" ht="16.5" customHeight="1" thickBot="1" x14ac:dyDescent="0.3">
      <c r="A14" s="99"/>
      <c r="B14" s="100"/>
      <c r="C14" s="101" t="s">
        <v>176</v>
      </c>
      <c r="D14" s="92" t="s">
        <v>177</v>
      </c>
      <c r="E14" s="102">
        <f>SUM(E12:E13)</f>
        <v>18858</v>
      </c>
    </row>
    <row r="15" spans="1:5" s="68" customFormat="1" ht="15.75" customHeight="1" x14ac:dyDescent="0.2">
      <c r="A15" s="103"/>
      <c r="B15" s="104"/>
      <c r="C15" s="105"/>
      <c r="D15" s="106"/>
      <c r="E15" s="107"/>
    </row>
    <row r="16" spans="1:5" ht="15.75" x14ac:dyDescent="0.25">
      <c r="A16" s="86" t="s">
        <v>178</v>
      </c>
      <c r="B16" s="87" t="s">
        <v>38</v>
      </c>
      <c r="C16" s="53"/>
      <c r="D16" s="53"/>
      <c r="E16" s="88"/>
    </row>
    <row r="17" spans="1:5" ht="31.5" x14ac:dyDescent="0.25">
      <c r="A17" s="89"/>
      <c r="B17" s="90"/>
      <c r="C17" s="91" t="s">
        <v>172</v>
      </c>
      <c r="D17" s="92" t="s">
        <v>173</v>
      </c>
      <c r="E17" s="93">
        <v>0</v>
      </c>
    </row>
    <row r="18" spans="1:5" x14ac:dyDescent="0.2">
      <c r="A18" s="94">
        <v>1</v>
      </c>
      <c r="B18" s="95"/>
      <c r="C18" s="96" t="s">
        <v>179</v>
      </c>
      <c r="D18" s="97" t="s">
        <v>175</v>
      </c>
      <c r="E18" s="98">
        <v>1315662</v>
      </c>
    </row>
    <row r="19" spans="1:5" x14ac:dyDescent="0.2">
      <c r="A19" s="94">
        <v>2</v>
      </c>
      <c r="B19" s="95"/>
      <c r="C19" s="96" t="s">
        <v>180</v>
      </c>
      <c r="D19" s="97" t="s">
        <v>175</v>
      </c>
      <c r="E19" s="98">
        <v>-1315662</v>
      </c>
    </row>
    <row r="20" spans="1:5" x14ac:dyDescent="0.2">
      <c r="A20" s="94">
        <v>3</v>
      </c>
      <c r="B20" s="95"/>
      <c r="C20" s="96" t="s">
        <v>181</v>
      </c>
      <c r="D20" s="97" t="s">
        <v>175</v>
      </c>
      <c r="E20" s="98">
        <v>18265</v>
      </c>
    </row>
    <row r="21" spans="1:5" x14ac:dyDescent="0.2">
      <c r="A21" s="94">
        <v>4</v>
      </c>
      <c r="B21" s="95"/>
      <c r="C21" s="96" t="s">
        <v>181</v>
      </c>
      <c r="D21" s="97" t="s">
        <v>175</v>
      </c>
      <c r="E21" s="98">
        <v>-18265</v>
      </c>
    </row>
    <row r="22" spans="1:5" x14ac:dyDescent="0.2">
      <c r="A22" s="94">
        <v>5</v>
      </c>
      <c r="B22" s="95"/>
      <c r="C22" s="96" t="s">
        <v>182</v>
      </c>
      <c r="D22" s="97" t="s">
        <v>175</v>
      </c>
      <c r="E22" s="98">
        <v>70225</v>
      </c>
    </row>
    <row r="23" spans="1:5" x14ac:dyDescent="0.2">
      <c r="A23" s="94">
        <v>6</v>
      </c>
      <c r="B23" s="95"/>
      <c r="C23" s="96" t="s">
        <v>182</v>
      </c>
      <c r="D23" s="97" t="s">
        <v>175</v>
      </c>
      <c r="E23" s="98">
        <v>-70225</v>
      </c>
    </row>
    <row r="24" spans="1:5" x14ac:dyDescent="0.2">
      <c r="A24" s="94">
        <v>7</v>
      </c>
      <c r="B24" s="95"/>
      <c r="C24" s="96" t="s">
        <v>183</v>
      </c>
      <c r="D24" s="97" t="s">
        <v>175</v>
      </c>
      <c r="E24" s="98">
        <v>824</v>
      </c>
    </row>
    <row r="25" spans="1:5" x14ac:dyDescent="0.2">
      <c r="A25" s="94">
        <v>8</v>
      </c>
      <c r="B25" s="95"/>
      <c r="C25" s="96" t="s">
        <v>183</v>
      </c>
      <c r="D25" s="97" t="s">
        <v>175</v>
      </c>
      <c r="E25" s="98">
        <v>-824</v>
      </c>
    </row>
    <row r="26" spans="1:5" x14ac:dyDescent="0.2">
      <c r="A26" s="94">
        <v>9</v>
      </c>
      <c r="B26" s="95"/>
      <c r="C26" s="96" t="s">
        <v>184</v>
      </c>
      <c r="D26" s="97" t="s">
        <v>175</v>
      </c>
      <c r="E26" s="98">
        <v>12400</v>
      </c>
    </row>
    <row r="27" spans="1:5" ht="15.75" thickBot="1" x14ac:dyDescent="0.25">
      <c r="A27" s="94">
        <v>10</v>
      </c>
      <c r="B27" s="95"/>
      <c r="C27" s="96" t="s">
        <v>184</v>
      </c>
      <c r="D27" s="97" t="s">
        <v>175</v>
      </c>
      <c r="E27" s="98">
        <v>-12400</v>
      </c>
    </row>
    <row r="28" spans="1:5" s="68" customFormat="1" ht="16.5" customHeight="1" thickBot="1" x14ac:dyDescent="0.3">
      <c r="A28" s="99"/>
      <c r="B28" s="100"/>
      <c r="C28" s="101" t="s">
        <v>176</v>
      </c>
      <c r="D28" s="92" t="s">
        <v>177</v>
      </c>
      <c r="E28" s="102">
        <f>SUM(E17:E27)</f>
        <v>0</v>
      </c>
    </row>
    <row r="29" spans="1:5" s="68" customFormat="1" ht="15.75" customHeight="1" x14ac:dyDescent="0.2">
      <c r="A29" s="103"/>
      <c r="B29" s="104"/>
      <c r="C29" s="105"/>
      <c r="D29" s="106"/>
      <c r="E29" s="107"/>
    </row>
    <row r="30" spans="1:5" ht="15.75" x14ac:dyDescent="0.25">
      <c r="A30" s="86" t="s">
        <v>185</v>
      </c>
      <c r="B30" s="87" t="s">
        <v>48</v>
      </c>
      <c r="C30" s="53"/>
      <c r="D30" s="53"/>
      <c r="E30" s="88"/>
    </row>
    <row r="31" spans="1:5" ht="31.5" x14ac:dyDescent="0.25">
      <c r="A31" s="89"/>
      <c r="B31" s="90"/>
      <c r="C31" s="91" t="s">
        <v>172</v>
      </c>
      <c r="D31" s="92" t="s">
        <v>173</v>
      </c>
      <c r="E31" s="93">
        <v>0</v>
      </c>
    </row>
    <row r="32" spans="1:5" x14ac:dyDescent="0.2">
      <c r="A32" s="94">
        <v>1</v>
      </c>
      <c r="B32" s="95"/>
      <c r="C32" s="96" t="s">
        <v>186</v>
      </c>
      <c r="D32" s="97" t="s">
        <v>175</v>
      </c>
      <c r="E32" s="98">
        <v>361433</v>
      </c>
    </row>
    <row r="33" spans="1:5" x14ac:dyDescent="0.2">
      <c r="A33" s="94">
        <v>2</v>
      </c>
      <c r="B33" s="95"/>
      <c r="C33" s="96" t="s">
        <v>186</v>
      </c>
      <c r="D33" s="97" t="s">
        <v>175</v>
      </c>
      <c r="E33" s="98">
        <v>-361433</v>
      </c>
    </row>
    <row r="34" spans="1:5" x14ac:dyDescent="0.2">
      <c r="A34" s="94">
        <v>3</v>
      </c>
      <c r="B34" s="95"/>
      <c r="C34" s="96" t="s">
        <v>187</v>
      </c>
      <c r="D34" s="97" t="s">
        <v>175</v>
      </c>
      <c r="E34" s="98">
        <v>22464</v>
      </c>
    </row>
    <row r="35" spans="1:5" x14ac:dyDescent="0.2">
      <c r="A35" s="94">
        <v>4</v>
      </c>
      <c r="B35" s="95"/>
      <c r="C35" s="96" t="s">
        <v>187</v>
      </c>
      <c r="D35" s="97" t="s">
        <v>175</v>
      </c>
      <c r="E35" s="98">
        <v>-22464</v>
      </c>
    </row>
    <row r="36" spans="1:5" x14ac:dyDescent="0.2">
      <c r="A36" s="94">
        <v>5</v>
      </c>
      <c r="B36" s="95"/>
      <c r="C36" s="96" t="s">
        <v>179</v>
      </c>
      <c r="D36" s="97" t="s">
        <v>175</v>
      </c>
      <c r="E36" s="98">
        <v>3161739</v>
      </c>
    </row>
    <row r="37" spans="1:5" x14ac:dyDescent="0.2">
      <c r="A37" s="94">
        <v>6</v>
      </c>
      <c r="B37" s="95"/>
      <c r="C37" s="96" t="s">
        <v>179</v>
      </c>
      <c r="D37" s="97" t="s">
        <v>175</v>
      </c>
      <c r="E37" s="98">
        <v>-3161739</v>
      </c>
    </row>
    <row r="38" spans="1:5" x14ac:dyDescent="0.2">
      <c r="A38" s="94">
        <v>7</v>
      </c>
      <c r="B38" s="95"/>
      <c r="C38" s="96" t="s">
        <v>188</v>
      </c>
      <c r="D38" s="97" t="s">
        <v>175</v>
      </c>
      <c r="E38" s="98">
        <v>82312</v>
      </c>
    </row>
    <row r="39" spans="1:5" ht="15.75" thickBot="1" x14ac:dyDescent="0.25">
      <c r="A39" s="94">
        <v>8</v>
      </c>
      <c r="B39" s="95"/>
      <c r="C39" s="96" t="s">
        <v>188</v>
      </c>
      <c r="D39" s="97" t="s">
        <v>175</v>
      </c>
      <c r="E39" s="98">
        <v>-82312</v>
      </c>
    </row>
    <row r="40" spans="1:5" s="68" customFormat="1" ht="16.5" customHeight="1" thickBot="1" x14ac:dyDescent="0.3">
      <c r="A40" s="99"/>
      <c r="B40" s="100"/>
      <c r="C40" s="101" t="s">
        <v>176</v>
      </c>
      <c r="D40" s="92" t="s">
        <v>177</v>
      </c>
      <c r="E40" s="102">
        <f>SUM(E31:E39)</f>
        <v>0</v>
      </c>
    </row>
    <row r="41" spans="1:5" s="68" customFormat="1" ht="15.75" customHeight="1" x14ac:dyDescent="0.2">
      <c r="A41" s="103"/>
      <c r="B41" s="104"/>
      <c r="C41" s="105"/>
      <c r="D41" s="106"/>
      <c r="E41" s="107"/>
    </row>
    <row r="42" spans="1:5" ht="15.75" x14ac:dyDescent="0.25">
      <c r="A42" s="86" t="s">
        <v>189</v>
      </c>
      <c r="B42" s="87" t="s">
        <v>57</v>
      </c>
      <c r="C42" s="53"/>
      <c r="D42" s="53"/>
      <c r="E42" s="88"/>
    </row>
    <row r="43" spans="1:5" ht="31.5" x14ac:dyDescent="0.25">
      <c r="A43" s="89"/>
      <c r="B43" s="90"/>
      <c r="C43" s="91" t="s">
        <v>172</v>
      </c>
      <c r="D43" s="92" t="s">
        <v>173</v>
      </c>
      <c r="E43" s="93">
        <v>0</v>
      </c>
    </row>
    <row r="44" spans="1:5" x14ac:dyDescent="0.2">
      <c r="A44" s="94">
        <v>1</v>
      </c>
      <c r="B44" s="95"/>
      <c r="C44" s="96" t="s">
        <v>179</v>
      </c>
      <c r="D44" s="97" t="s">
        <v>175</v>
      </c>
      <c r="E44" s="98">
        <v>340652</v>
      </c>
    </row>
    <row r="45" spans="1:5" ht="15.75" thickBot="1" x14ac:dyDescent="0.25">
      <c r="A45" s="94">
        <v>2</v>
      </c>
      <c r="B45" s="95"/>
      <c r="C45" s="96" t="s">
        <v>179</v>
      </c>
      <c r="D45" s="97" t="s">
        <v>175</v>
      </c>
      <c r="E45" s="98">
        <v>-340652</v>
      </c>
    </row>
    <row r="46" spans="1:5" s="68" customFormat="1" ht="16.5" customHeight="1" thickBot="1" x14ac:dyDescent="0.3">
      <c r="A46" s="99"/>
      <c r="B46" s="100"/>
      <c r="C46" s="101" t="s">
        <v>176</v>
      </c>
      <c r="D46" s="92" t="s">
        <v>177</v>
      </c>
      <c r="E46" s="102">
        <f>SUM(E43:E45)</f>
        <v>0</v>
      </c>
    </row>
    <row r="47" spans="1:5" s="68" customFormat="1" ht="15.75" customHeight="1" x14ac:dyDescent="0.2">
      <c r="A47" s="103"/>
      <c r="B47" s="104"/>
      <c r="C47" s="105"/>
      <c r="D47" s="106"/>
      <c r="E47" s="107"/>
    </row>
    <row r="48" spans="1:5" ht="31.5" x14ac:dyDescent="0.25">
      <c r="A48" s="86" t="s">
        <v>190</v>
      </c>
      <c r="B48" s="87" t="s">
        <v>62</v>
      </c>
      <c r="C48" s="53"/>
      <c r="D48" s="53"/>
      <c r="E48" s="88"/>
    </row>
    <row r="49" spans="1:5" ht="31.5" x14ac:dyDescent="0.25">
      <c r="A49" s="89"/>
      <c r="B49" s="90"/>
      <c r="C49" s="91" t="s">
        <v>172</v>
      </c>
      <c r="D49" s="92" t="s">
        <v>173</v>
      </c>
      <c r="E49" s="93">
        <v>0</v>
      </c>
    </row>
    <row r="50" spans="1:5" x14ac:dyDescent="0.2">
      <c r="A50" s="94">
        <v>1</v>
      </c>
      <c r="B50" s="95"/>
      <c r="C50" s="96" t="s">
        <v>191</v>
      </c>
      <c r="D50" s="97" t="s">
        <v>175</v>
      </c>
      <c r="E50" s="98">
        <v>50000</v>
      </c>
    </row>
    <row r="51" spans="1:5" ht="15.75" thickBot="1" x14ac:dyDescent="0.25">
      <c r="A51" s="94">
        <v>2</v>
      </c>
      <c r="B51" s="95"/>
      <c r="C51" s="96" t="s">
        <v>191</v>
      </c>
      <c r="D51" s="97" t="s">
        <v>175</v>
      </c>
      <c r="E51" s="98">
        <v>-50000</v>
      </c>
    </row>
    <row r="52" spans="1:5" s="68" customFormat="1" ht="16.5" customHeight="1" thickBot="1" x14ac:dyDescent="0.3">
      <c r="A52" s="99"/>
      <c r="B52" s="100"/>
      <c r="C52" s="101" t="s">
        <v>176</v>
      </c>
      <c r="D52" s="92" t="s">
        <v>177</v>
      </c>
      <c r="E52" s="102">
        <f>SUM(E49:E51)</f>
        <v>0</v>
      </c>
    </row>
    <row r="53" spans="1:5" s="68" customFormat="1" ht="15.75" customHeight="1" x14ac:dyDescent="0.2">
      <c r="A53" s="103"/>
      <c r="B53" s="104"/>
      <c r="C53" s="105"/>
      <c r="D53" s="106"/>
      <c r="E53" s="107"/>
    </row>
    <row r="54" spans="1:5" ht="15.75" x14ac:dyDescent="0.25">
      <c r="A54" s="86" t="s">
        <v>192</v>
      </c>
      <c r="B54" s="87" t="s">
        <v>68</v>
      </c>
      <c r="C54" s="53"/>
      <c r="D54" s="53"/>
      <c r="E54" s="88"/>
    </row>
    <row r="55" spans="1:5" ht="31.5" x14ac:dyDescent="0.25">
      <c r="A55" s="89"/>
      <c r="B55" s="90"/>
      <c r="C55" s="91" t="s">
        <v>172</v>
      </c>
      <c r="D55" s="92" t="s">
        <v>173</v>
      </c>
      <c r="E55" s="93">
        <v>0</v>
      </c>
    </row>
    <row r="56" spans="1:5" ht="15.75" thickBot="1" x14ac:dyDescent="0.25">
      <c r="A56" s="94" t="s">
        <v>193</v>
      </c>
      <c r="B56" s="95"/>
      <c r="C56" s="96" t="s">
        <v>194</v>
      </c>
      <c r="D56" s="97" t="s">
        <v>193</v>
      </c>
      <c r="E56" s="98">
        <v>0</v>
      </c>
    </row>
    <row r="57" spans="1:5" s="68" customFormat="1" ht="16.5" customHeight="1" thickBot="1" x14ac:dyDescent="0.3">
      <c r="A57" s="99"/>
      <c r="B57" s="100"/>
      <c r="C57" s="101" t="s">
        <v>176</v>
      </c>
      <c r="D57" s="92" t="s">
        <v>177</v>
      </c>
      <c r="E57" s="102">
        <f>SUM(E55)</f>
        <v>0</v>
      </c>
    </row>
    <row r="58" spans="1:5" s="68" customFormat="1" ht="15.75" customHeight="1" x14ac:dyDescent="0.2">
      <c r="A58" s="103"/>
      <c r="B58" s="104"/>
      <c r="C58" s="105"/>
      <c r="D58" s="106"/>
      <c r="E58" s="107"/>
    </row>
    <row r="59" spans="1:5" ht="15.75" x14ac:dyDescent="0.25">
      <c r="A59" s="86" t="s">
        <v>195</v>
      </c>
      <c r="B59" s="87" t="s">
        <v>72</v>
      </c>
      <c r="C59" s="53"/>
      <c r="D59" s="53"/>
      <c r="E59" s="88"/>
    </row>
    <row r="60" spans="1:5" ht="31.5" x14ac:dyDescent="0.25">
      <c r="A60" s="89"/>
      <c r="B60" s="90"/>
      <c r="C60" s="91" t="s">
        <v>172</v>
      </c>
      <c r="D60" s="92" t="s">
        <v>173</v>
      </c>
      <c r="E60" s="93">
        <v>0</v>
      </c>
    </row>
    <row r="61" spans="1:5" x14ac:dyDescent="0.2">
      <c r="A61" s="94">
        <v>1</v>
      </c>
      <c r="B61" s="95"/>
      <c r="C61" s="96" t="s">
        <v>179</v>
      </c>
      <c r="D61" s="97" t="s">
        <v>175</v>
      </c>
      <c r="E61" s="98">
        <v>1065800</v>
      </c>
    </row>
    <row r="62" spans="1:5" x14ac:dyDescent="0.2">
      <c r="A62" s="94">
        <v>2</v>
      </c>
      <c r="B62" s="95"/>
      <c r="C62" s="96" t="s">
        <v>196</v>
      </c>
      <c r="D62" s="97" t="s">
        <v>175</v>
      </c>
      <c r="E62" s="98">
        <v>105628</v>
      </c>
    </row>
    <row r="63" spans="1:5" x14ac:dyDescent="0.2">
      <c r="A63" s="94">
        <v>3</v>
      </c>
      <c r="B63" s="95"/>
      <c r="C63" s="96" t="s">
        <v>179</v>
      </c>
      <c r="D63" s="97" t="s">
        <v>175</v>
      </c>
      <c r="E63" s="98">
        <v>-1065800</v>
      </c>
    </row>
    <row r="64" spans="1:5" x14ac:dyDescent="0.2">
      <c r="A64" s="94">
        <v>4</v>
      </c>
      <c r="B64" s="95"/>
      <c r="C64" s="96" t="s">
        <v>197</v>
      </c>
      <c r="D64" s="97" t="s">
        <v>175</v>
      </c>
      <c r="E64" s="98">
        <v>-105628</v>
      </c>
    </row>
    <row r="65" spans="1:5" x14ac:dyDescent="0.2">
      <c r="A65" s="94">
        <v>5</v>
      </c>
      <c r="B65" s="95"/>
      <c r="C65" s="96" t="s">
        <v>198</v>
      </c>
      <c r="D65" s="97" t="s">
        <v>175</v>
      </c>
      <c r="E65" s="98">
        <v>7049</v>
      </c>
    </row>
    <row r="66" spans="1:5" x14ac:dyDescent="0.2">
      <c r="A66" s="94">
        <v>6</v>
      </c>
      <c r="B66" s="95"/>
      <c r="C66" s="96" t="s">
        <v>199</v>
      </c>
      <c r="D66" s="97" t="s">
        <v>175</v>
      </c>
      <c r="E66" s="98">
        <v>-7049</v>
      </c>
    </row>
    <row r="67" spans="1:5" x14ac:dyDescent="0.2">
      <c r="A67" s="94">
        <v>7</v>
      </c>
      <c r="B67" s="95"/>
      <c r="C67" s="96" t="s">
        <v>184</v>
      </c>
      <c r="D67" s="97" t="s">
        <v>175</v>
      </c>
      <c r="E67" s="98">
        <v>1000</v>
      </c>
    </row>
    <row r="68" spans="1:5" x14ac:dyDescent="0.2">
      <c r="A68" s="94">
        <v>8</v>
      </c>
      <c r="B68" s="95"/>
      <c r="C68" s="96" t="s">
        <v>184</v>
      </c>
      <c r="D68" s="97" t="s">
        <v>175</v>
      </c>
      <c r="E68" s="98">
        <v>-1000</v>
      </c>
    </row>
    <row r="69" spans="1:5" x14ac:dyDescent="0.2">
      <c r="A69" s="94">
        <v>9</v>
      </c>
      <c r="B69" s="95"/>
      <c r="C69" s="96" t="s">
        <v>200</v>
      </c>
      <c r="D69" s="97" t="s">
        <v>175</v>
      </c>
      <c r="E69" s="98">
        <v>2873</v>
      </c>
    </row>
    <row r="70" spans="1:5" ht="15.75" thickBot="1" x14ac:dyDescent="0.25">
      <c r="A70" s="94">
        <v>10</v>
      </c>
      <c r="B70" s="95"/>
      <c r="C70" s="96" t="s">
        <v>200</v>
      </c>
      <c r="D70" s="97" t="s">
        <v>175</v>
      </c>
      <c r="E70" s="98">
        <v>-2873</v>
      </c>
    </row>
    <row r="71" spans="1:5" s="68" customFormat="1" ht="16.5" customHeight="1" thickBot="1" x14ac:dyDescent="0.3">
      <c r="A71" s="99"/>
      <c r="B71" s="100"/>
      <c r="C71" s="101" t="s">
        <v>176</v>
      </c>
      <c r="D71" s="92" t="s">
        <v>177</v>
      </c>
      <c r="E71" s="102">
        <f>SUM(E60:E70)</f>
        <v>0</v>
      </c>
    </row>
    <row r="72" spans="1:5" s="68" customFormat="1" ht="15.75" customHeight="1" x14ac:dyDescent="0.2">
      <c r="A72" s="103"/>
      <c r="B72" s="104"/>
      <c r="C72" s="105"/>
      <c r="D72" s="106"/>
      <c r="E72" s="107"/>
    </row>
    <row r="73" spans="1:5" ht="15.75" x14ac:dyDescent="0.25">
      <c r="A73" s="86" t="s">
        <v>201</v>
      </c>
      <c r="B73" s="87" t="s">
        <v>78</v>
      </c>
      <c r="C73" s="53"/>
      <c r="D73" s="53"/>
      <c r="E73" s="88"/>
    </row>
    <row r="74" spans="1:5" ht="31.5" x14ac:dyDescent="0.25">
      <c r="A74" s="89"/>
      <c r="B74" s="90"/>
      <c r="C74" s="91" t="s">
        <v>172</v>
      </c>
      <c r="D74" s="92" t="s">
        <v>173</v>
      </c>
      <c r="E74" s="93">
        <v>0</v>
      </c>
    </row>
    <row r="75" spans="1:5" ht="15.75" thickBot="1" x14ac:dyDescent="0.25">
      <c r="A75" s="94" t="s">
        <v>193</v>
      </c>
      <c r="B75" s="95"/>
      <c r="C75" s="96" t="s">
        <v>194</v>
      </c>
      <c r="D75" s="97" t="s">
        <v>193</v>
      </c>
      <c r="E75" s="98">
        <v>0</v>
      </c>
    </row>
    <row r="76" spans="1:5" s="68" customFormat="1" ht="16.5" customHeight="1" thickBot="1" x14ac:dyDescent="0.3">
      <c r="A76" s="99"/>
      <c r="B76" s="100"/>
      <c r="C76" s="101" t="s">
        <v>176</v>
      </c>
      <c r="D76" s="92" t="s">
        <v>177</v>
      </c>
      <c r="E76" s="102">
        <f>SUM(E74)</f>
        <v>0</v>
      </c>
    </row>
    <row r="77" spans="1:5" s="68" customFormat="1" ht="15.75" customHeight="1" x14ac:dyDescent="0.2">
      <c r="A77" s="103"/>
      <c r="B77" s="104"/>
      <c r="C77" s="105"/>
      <c r="D77" s="106"/>
      <c r="E77" s="107"/>
    </row>
    <row r="78" spans="1:5" ht="15.75" x14ac:dyDescent="0.25">
      <c r="A78" s="86" t="s">
        <v>202</v>
      </c>
      <c r="B78" s="87" t="s">
        <v>82</v>
      </c>
      <c r="C78" s="53"/>
      <c r="D78" s="53"/>
      <c r="E78" s="88"/>
    </row>
    <row r="79" spans="1:5" ht="31.5" x14ac:dyDescent="0.25">
      <c r="A79" s="89"/>
      <c r="B79" s="90"/>
      <c r="C79" s="91" t="s">
        <v>172</v>
      </c>
      <c r="D79" s="92" t="s">
        <v>173</v>
      </c>
      <c r="E79" s="93">
        <v>0</v>
      </c>
    </row>
    <row r="80" spans="1:5" x14ac:dyDescent="0.2">
      <c r="A80" s="94">
        <v>1</v>
      </c>
      <c r="B80" s="95"/>
      <c r="C80" s="96" t="s">
        <v>179</v>
      </c>
      <c r="D80" s="97" t="s">
        <v>175</v>
      </c>
      <c r="E80" s="98">
        <v>124120</v>
      </c>
    </row>
    <row r="81" spans="1:5" ht="15.75" thickBot="1" x14ac:dyDescent="0.25">
      <c r="A81" s="94">
        <v>2</v>
      </c>
      <c r="B81" s="95"/>
      <c r="C81" s="96" t="s">
        <v>179</v>
      </c>
      <c r="D81" s="97" t="s">
        <v>175</v>
      </c>
      <c r="E81" s="98">
        <v>-124120</v>
      </c>
    </row>
    <row r="82" spans="1:5" s="68" customFormat="1" ht="16.5" customHeight="1" thickBot="1" x14ac:dyDescent="0.3">
      <c r="A82" s="99"/>
      <c r="B82" s="100"/>
      <c r="C82" s="101" t="s">
        <v>176</v>
      </c>
      <c r="D82" s="92" t="s">
        <v>177</v>
      </c>
      <c r="E82" s="102">
        <f>SUM(E79:E81)</f>
        <v>0</v>
      </c>
    </row>
    <row r="83" spans="1:5" s="68" customFormat="1" ht="15.75" customHeight="1" x14ac:dyDescent="0.2">
      <c r="A83" s="103"/>
      <c r="B83" s="104"/>
      <c r="C83" s="105"/>
      <c r="D83" s="106"/>
      <c r="E83" s="107"/>
    </row>
    <row r="84" spans="1:5" ht="15.75" x14ac:dyDescent="0.25">
      <c r="A84" s="86" t="s">
        <v>203</v>
      </c>
      <c r="B84" s="87" t="s">
        <v>92</v>
      </c>
      <c r="C84" s="53"/>
      <c r="D84" s="53"/>
      <c r="E84" s="88"/>
    </row>
    <row r="85" spans="1:5" ht="31.5" x14ac:dyDescent="0.25">
      <c r="A85" s="89"/>
      <c r="B85" s="90"/>
      <c r="C85" s="91" t="s">
        <v>172</v>
      </c>
      <c r="D85" s="92" t="s">
        <v>173</v>
      </c>
      <c r="E85" s="93">
        <v>323260</v>
      </c>
    </row>
    <row r="86" spans="1:5" x14ac:dyDescent="0.2">
      <c r="A86" s="94">
        <v>1</v>
      </c>
      <c r="B86" s="95"/>
      <c r="C86" s="96" t="s">
        <v>204</v>
      </c>
      <c r="D86" s="97" t="s">
        <v>175</v>
      </c>
      <c r="E86" s="98">
        <v>6563988</v>
      </c>
    </row>
    <row r="87" spans="1:5" x14ac:dyDescent="0.2">
      <c r="A87" s="94">
        <v>2</v>
      </c>
      <c r="B87" s="95"/>
      <c r="C87" s="96" t="s">
        <v>204</v>
      </c>
      <c r="D87" s="97" t="s">
        <v>175</v>
      </c>
      <c r="E87" s="98">
        <v>-6887248</v>
      </c>
    </row>
    <row r="88" spans="1:5" x14ac:dyDescent="0.2">
      <c r="A88" s="94">
        <v>3</v>
      </c>
      <c r="B88" s="95"/>
      <c r="C88" s="96" t="s">
        <v>205</v>
      </c>
      <c r="D88" s="97" t="s">
        <v>175</v>
      </c>
      <c r="E88" s="98">
        <v>369971</v>
      </c>
    </row>
    <row r="89" spans="1:5" ht="15.75" thickBot="1" x14ac:dyDescent="0.25">
      <c r="A89" s="94">
        <v>4</v>
      </c>
      <c r="B89" s="95"/>
      <c r="C89" s="96" t="s">
        <v>205</v>
      </c>
      <c r="D89" s="97" t="s">
        <v>175</v>
      </c>
      <c r="E89" s="98">
        <v>-369971</v>
      </c>
    </row>
    <row r="90" spans="1:5" s="68" customFormat="1" ht="16.5" customHeight="1" thickBot="1" x14ac:dyDescent="0.3">
      <c r="A90" s="99"/>
      <c r="B90" s="100"/>
      <c r="C90" s="101" t="s">
        <v>176</v>
      </c>
      <c r="D90" s="92" t="s">
        <v>177</v>
      </c>
      <c r="E90" s="102">
        <f>SUM(E85:E89)</f>
        <v>0</v>
      </c>
    </row>
    <row r="91" spans="1:5" s="68" customFormat="1" ht="15.75" customHeight="1" x14ac:dyDescent="0.2">
      <c r="A91" s="103"/>
      <c r="B91" s="104"/>
      <c r="C91" s="105"/>
      <c r="D91" s="106"/>
      <c r="E91" s="107"/>
    </row>
    <row r="92" spans="1:5" ht="15.75" x14ac:dyDescent="0.25">
      <c r="A92" s="86" t="s">
        <v>206</v>
      </c>
      <c r="B92" s="87" t="s">
        <v>96</v>
      </c>
      <c r="C92" s="53"/>
      <c r="D92" s="53"/>
      <c r="E92" s="88"/>
    </row>
    <row r="93" spans="1:5" ht="31.5" x14ac:dyDescent="0.25">
      <c r="A93" s="89"/>
      <c r="B93" s="90"/>
      <c r="C93" s="91" t="s">
        <v>172</v>
      </c>
      <c r="D93" s="92" t="s">
        <v>173</v>
      </c>
      <c r="E93" s="93">
        <v>0</v>
      </c>
    </row>
    <row r="94" spans="1:5" x14ac:dyDescent="0.2">
      <c r="A94" s="94">
        <v>1</v>
      </c>
      <c r="B94" s="95"/>
      <c r="C94" s="96" t="s">
        <v>179</v>
      </c>
      <c r="D94" s="97" t="s">
        <v>175</v>
      </c>
      <c r="E94" s="98">
        <v>272461</v>
      </c>
    </row>
    <row r="95" spans="1:5" ht="15.75" thickBot="1" x14ac:dyDescent="0.25">
      <c r="A95" s="94">
        <v>2</v>
      </c>
      <c r="B95" s="95"/>
      <c r="C95" s="96" t="s">
        <v>179</v>
      </c>
      <c r="D95" s="97" t="s">
        <v>175</v>
      </c>
      <c r="E95" s="98">
        <v>-272461</v>
      </c>
    </row>
    <row r="96" spans="1:5" s="68" customFormat="1" ht="16.5" customHeight="1" thickBot="1" x14ac:dyDescent="0.3">
      <c r="A96" s="99"/>
      <c r="B96" s="100"/>
      <c r="C96" s="101" t="s">
        <v>176</v>
      </c>
      <c r="D96" s="92" t="s">
        <v>177</v>
      </c>
      <c r="E96" s="102">
        <f>SUM(E93:E95)</f>
        <v>0</v>
      </c>
    </row>
    <row r="97" spans="1:5" s="68" customFormat="1" ht="15.75" customHeight="1" x14ac:dyDescent="0.2">
      <c r="A97" s="103"/>
      <c r="B97" s="104"/>
      <c r="C97" s="105"/>
      <c r="D97" s="106"/>
      <c r="E97" s="107"/>
    </row>
    <row r="98" spans="1:5" ht="15.75" x14ac:dyDescent="0.25">
      <c r="A98" s="86" t="s">
        <v>207</v>
      </c>
      <c r="B98" s="87" t="s">
        <v>104</v>
      </c>
      <c r="C98" s="53"/>
      <c r="D98" s="53"/>
      <c r="E98" s="88"/>
    </row>
    <row r="99" spans="1:5" ht="31.5" x14ac:dyDescent="0.25">
      <c r="A99" s="89"/>
      <c r="B99" s="90"/>
      <c r="C99" s="91" t="s">
        <v>172</v>
      </c>
      <c r="D99" s="92" t="s">
        <v>173</v>
      </c>
      <c r="E99" s="93">
        <v>0</v>
      </c>
    </row>
    <row r="100" spans="1:5" x14ac:dyDescent="0.2">
      <c r="A100" s="94">
        <v>1</v>
      </c>
      <c r="B100" s="95"/>
      <c r="C100" s="96" t="s">
        <v>179</v>
      </c>
      <c r="D100" s="97" t="s">
        <v>175</v>
      </c>
      <c r="E100" s="98">
        <v>266055</v>
      </c>
    </row>
    <row r="101" spans="1:5" ht="15.75" thickBot="1" x14ac:dyDescent="0.25">
      <c r="A101" s="94">
        <v>2</v>
      </c>
      <c r="B101" s="95"/>
      <c r="C101" s="96" t="s">
        <v>179</v>
      </c>
      <c r="D101" s="97" t="s">
        <v>175</v>
      </c>
      <c r="E101" s="98">
        <v>-266055</v>
      </c>
    </row>
    <row r="102" spans="1:5" s="68" customFormat="1" ht="16.5" customHeight="1" thickBot="1" x14ac:dyDescent="0.3">
      <c r="A102" s="99"/>
      <c r="B102" s="100"/>
      <c r="C102" s="101" t="s">
        <v>176</v>
      </c>
      <c r="D102" s="92" t="s">
        <v>177</v>
      </c>
      <c r="E102" s="102">
        <f>SUM(E99:E101)</f>
        <v>0</v>
      </c>
    </row>
    <row r="103" spans="1:5" s="68" customFormat="1" ht="15.75" customHeight="1" x14ac:dyDescent="0.2">
      <c r="A103" s="103"/>
      <c r="B103" s="104"/>
      <c r="C103" s="105"/>
      <c r="D103" s="106"/>
      <c r="E103" s="107"/>
    </row>
    <row r="104" spans="1:5" ht="15.75" x14ac:dyDescent="0.25">
      <c r="A104" s="86" t="s">
        <v>208</v>
      </c>
      <c r="B104" s="87" t="s">
        <v>109</v>
      </c>
      <c r="C104" s="53"/>
      <c r="D104" s="53"/>
      <c r="E104" s="88"/>
    </row>
    <row r="105" spans="1:5" ht="31.5" x14ac:dyDescent="0.25">
      <c r="A105" s="89"/>
      <c r="B105" s="90"/>
      <c r="C105" s="91" t="s">
        <v>172</v>
      </c>
      <c r="D105" s="92" t="s">
        <v>173</v>
      </c>
      <c r="E105" s="93">
        <v>0</v>
      </c>
    </row>
    <row r="106" spans="1:5" ht="15.75" thickBot="1" x14ac:dyDescent="0.25">
      <c r="A106" s="94" t="s">
        <v>193</v>
      </c>
      <c r="B106" s="95"/>
      <c r="C106" s="96" t="s">
        <v>194</v>
      </c>
      <c r="D106" s="97" t="s">
        <v>193</v>
      </c>
      <c r="E106" s="98">
        <v>0</v>
      </c>
    </row>
    <row r="107" spans="1:5" s="68" customFormat="1" ht="16.5" customHeight="1" thickBot="1" x14ac:dyDescent="0.3">
      <c r="A107" s="99"/>
      <c r="B107" s="100"/>
      <c r="C107" s="101" t="s">
        <v>176</v>
      </c>
      <c r="D107" s="92" t="s">
        <v>177</v>
      </c>
      <c r="E107" s="102">
        <f>SUM(E105)</f>
        <v>0</v>
      </c>
    </row>
    <row r="108" spans="1:5" s="68" customFormat="1" ht="15.75" customHeight="1" x14ac:dyDescent="0.2">
      <c r="A108" s="103"/>
      <c r="B108" s="104"/>
      <c r="C108" s="105"/>
      <c r="D108" s="106"/>
      <c r="E108" s="107"/>
    </row>
    <row r="109" spans="1:5" ht="15.75" x14ac:dyDescent="0.25">
      <c r="A109" s="86" t="s">
        <v>209</v>
      </c>
      <c r="B109" s="87" t="s">
        <v>116</v>
      </c>
      <c r="C109" s="53"/>
      <c r="D109" s="53"/>
      <c r="E109" s="88"/>
    </row>
    <row r="110" spans="1:5" ht="31.5" x14ac:dyDescent="0.25">
      <c r="A110" s="89"/>
      <c r="B110" s="90"/>
      <c r="C110" s="91" t="s">
        <v>172</v>
      </c>
      <c r="D110" s="92" t="s">
        <v>173</v>
      </c>
      <c r="E110" s="93">
        <v>0</v>
      </c>
    </row>
    <row r="111" spans="1:5" ht="15.75" thickBot="1" x14ac:dyDescent="0.25">
      <c r="A111" s="94" t="s">
        <v>193</v>
      </c>
      <c r="B111" s="95"/>
      <c r="C111" s="96" t="s">
        <v>194</v>
      </c>
      <c r="D111" s="97" t="s">
        <v>193</v>
      </c>
      <c r="E111" s="98">
        <v>0</v>
      </c>
    </row>
    <row r="112" spans="1:5" s="68" customFormat="1" ht="16.5" customHeight="1" thickBot="1" x14ac:dyDescent="0.3">
      <c r="A112" s="99"/>
      <c r="B112" s="100"/>
      <c r="C112" s="101" t="s">
        <v>176</v>
      </c>
      <c r="D112" s="92" t="s">
        <v>177</v>
      </c>
      <c r="E112" s="102">
        <f>SUM(E110)</f>
        <v>0</v>
      </c>
    </row>
    <row r="113" spans="1:5" s="68" customFormat="1" ht="15.75" customHeight="1" x14ac:dyDescent="0.2">
      <c r="A113" s="103"/>
      <c r="B113" s="104"/>
      <c r="C113" s="105"/>
      <c r="D113" s="106"/>
      <c r="E113" s="107"/>
    </row>
    <row r="114" spans="1:5" ht="15.75" x14ac:dyDescent="0.25">
      <c r="A114" s="86" t="s">
        <v>210</v>
      </c>
      <c r="B114" s="87" t="s">
        <v>124</v>
      </c>
      <c r="C114" s="53"/>
      <c r="D114" s="53"/>
      <c r="E114" s="88"/>
    </row>
    <row r="115" spans="1:5" ht="31.5" x14ac:dyDescent="0.25">
      <c r="A115" s="89"/>
      <c r="B115" s="90"/>
      <c r="C115" s="91" t="s">
        <v>172</v>
      </c>
      <c r="D115" s="92" t="s">
        <v>173</v>
      </c>
      <c r="E115" s="93">
        <v>0</v>
      </c>
    </row>
    <row r="116" spans="1:5" x14ac:dyDescent="0.2">
      <c r="A116" s="94">
        <v>1</v>
      </c>
      <c r="B116" s="95"/>
      <c r="C116" s="96" t="s">
        <v>179</v>
      </c>
      <c r="D116" s="97" t="s">
        <v>175</v>
      </c>
      <c r="E116" s="98">
        <v>18000</v>
      </c>
    </row>
    <row r="117" spans="1:5" ht="15.75" thickBot="1" x14ac:dyDescent="0.25">
      <c r="A117" s="94">
        <v>2</v>
      </c>
      <c r="B117" s="95"/>
      <c r="C117" s="96" t="s">
        <v>179</v>
      </c>
      <c r="D117" s="97" t="s">
        <v>175</v>
      </c>
      <c r="E117" s="98">
        <v>-18000</v>
      </c>
    </row>
    <row r="118" spans="1:5" s="68" customFormat="1" ht="16.5" customHeight="1" thickBot="1" x14ac:dyDescent="0.3">
      <c r="A118" s="99"/>
      <c r="B118" s="100"/>
      <c r="C118" s="101" t="s">
        <v>176</v>
      </c>
      <c r="D118" s="92" t="s">
        <v>177</v>
      </c>
      <c r="E118" s="102">
        <f>SUM(E115:E117)</f>
        <v>0</v>
      </c>
    </row>
    <row r="119" spans="1:5" s="68" customFormat="1" ht="15.75" customHeight="1" thickBot="1" x14ac:dyDescent="0.25">
      <c r="A119" s="103"/>
      <c r="B119" s="104"/>
      <c r="C119" s="105"/>
      <c r="D119" s="106"/>
      <c r="E119" s="107"/>
    </row>
    <row r="120" spans="1:5" s="113" customFormat="1" ht="19.5" customHeight="1" thickBot="1" x14ac:dyDescent="0.3">
      <c r="A120" s="108"/>
      <c r="B120" s="109"/>
      <c r="C120" s="110"/>
      <c r="D120" s="111" t="s">
        <v>211</v>
      </c>
      <c r="E120" s="112">
        <f>+E118+E112+E107+E102+E96+E90+E82+E76+E71+E57+E52+E46+E40+E28+E14</f>
        <v>18858</v>
      </c>
    </row>
  </sheetData>
  <mergeCells count="4">
    <mergeCell ref="A2:E2"/>
    <mergeCell ref="A3:E3"/>
    <mergeCell ref="A4:E4"/>
    <mergeCell ref="A5:E5"/>
  </mergeCells>
  <pageMargins left="0.25" right="0.25" top="0.5" bottom="0.5" header="0.25" footer="0.25"/>
  <pageSetup scale="69" fitToHeight="0" orientation="landscape" horizontalDpi="1200" verticalDpi="1200" r:id="rId1"/>
  <headerFooter>
    <oddHeader>&amp;LOFFICE OF HEALTH CARE ACCESS&amp;CANNUAL REPORTING&amp;RWATERBURY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2"/>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2"/>
      <c r="C1" s="472"/>
      <c r="D1" s="472"/>
    </row>
    <row r="2" spans="1:6" ht="15.75" x14ac:dyDescent="0.25">
      <c r="A2" s="473" t="s">
        <v>0</v>
      </c>
      <c r="B2" s="473"/>
      <c r="C2" s="473"/>
      <c r="D2" s="473"/>
      <c r="E2" s="473"/>
      <c r="F2" s="473"/>
    </row>
    <row r="3" spans="1:6" ht="15.75" x14ac:dyDescent="0.25">
      <c r="A3" s="473" t="s">
        <v>1</v>
      </c>
      <c r="B3" s="473"/>
      <c r="C3" s="473"/>
      <c r="D3" s="473"/>
      <c r="E3" s="473"/>
      <c r="F3" s="473"/>
    </row>
    <row r="4" spans="1:6" ht="15.75" x14ac:dyDescent="0.25">
      <c r="A4" s="473" t="s">
        <v>129</v>
      </c>
      <c r="B4" s="473"/>
      <c r="C4" s="473"/>
      <c r="D4" s="473"/>
      <c r="E4" s="473"/>
      <c r="F4" s="473"/>
    </row>
    <row r="5" spans="1:6" ht="15.75" x14ac:dyDescent="0.25">
      <c r="A5" s="473" t="s">
        <v>212</v>
      </c>
      <c r="B5" s="473"/>
      <c r="C5" s="473"/>
      <c r="D5" s="473"/>
      <c r="E5" s="473"/>
      <c r="F5" s="473"/>
    </row>
    <row r="6" spans="1:6" ht="13.5" customHeight="1" thickBot="1" x14ac:dyDescent="0.25">
      <c r="B6" s="474"/>
      <c r="C6" s="474"/>
      <c r="D6" s="474"/>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213</v>
      </c>
      <c r="C9" s="124" t="s">
        <v>214</v>
      </c>
      <c r="D9" s="124" t="s">
        <v>168</v>
      </c>
      <c r="E9" s="124" t="s">
        <v>169</v>
      </c>
      <c r="F9" s="125" t="s">
        <v>215</v>
      </c>
    </row>
    <row r="10" spans="1:6" s="132" customFormat="1" ht="31.5" x14ac:dyDescent="0.25">
      <c r="A10" s="126"/>
      <c r="B10" s="127"/>
      <c r="C10" s="128"/>
      <c r="D10" s="129" t="s">
        <v>216</v>
      </c>
      <c r="E10" s="130" t="s">
        <v>217</v>
      </c>
      <c r="F10" s="131">
        <v>1157452</v>
      </c>
    </row>
    <row r="11" spans="1:6" ht="15.75" x14ac:dyDescent="0.25">
      <c r="A11" s="133" t="s">
        <v>171</v>
      </c>
      <c r="B11" s="134" t="s">
        <v>10</v>
      </c>
      <c r="C11" s="135"/>
      <c r="D11" s="136"/>
      <c r="E11" s="136"/>
      <c r="F11" s="137"/>
    </row>
    <row r="12" spans="1:6" ht="15.75" thickBot="1" x14ac:dyDescent="0.25">
      <c r="A12" s="138"/>
      <c r="B12" s="139"/>
      <c r="C12" s="140" t="s">
        <v>193</v>
      </c>
      <c r="D12" s="140" t="s">
        <v>194</v>
      </c>
      <c r="E12" s="141" t="s">
        <v>193</v>
      </c>
      <c r="F12" s="142">
        <v>0</v>
      </c>
    </row>
    <row r="13" spans="1:6" ht="16.5" thickBot="1" x14ac:dyDescent="0.3">
      <c r="A13" s="143"/>
      <c r="B13" s="144"/>
      <c r="C13" s="145"/>
      <c r="D13" s="146" t="s">
        <v>218</v>
      </c>
      <c r="E13" s="147" t="s">
        <v>219</v>
      </c>
      <c r="F13" s="148">
        <v>0</v>
      </c>
    </row>
    <row r="14" spans="1:6" ht="15.75" x14ac:dyDescent="0.25">
      <c r="A14" s="149"/>
      <c r="B14" s="150"/>
      <c r="C14" s="151"/>
      <c r="D14" s="152"/>
      <c r="E14" s="153"/>
      <c r="F14" s="154"/>
    </row>
    <row r="15" spans="1:6" ht="15.75" x14ac:dyDescent="0.25">
      <c r="A15" s="133" t="s">
        <v>178</v>
      </c>
      <c r="B15" s="134" t="s">
        <v>38</v>
      </c>
      <c r="C15" s="135"/>
      <c r="D15" s="136"/>
      <c r="E15" s="136"/>
      <c r="F15" s="137"/>
    </row>
    <row r="16" spans="1:6" x14ac:dyDescent="0.2">
      <c r="A16" s="138">
        <v>1</v>
      </c>
      <c r="B16" s="139"/>
      <c r="C16" s="140" t="s">
        <v>48</v>
      </c>
      <c r="D16" s="140" t="s">
        <v>220</v>
      </c>
      <c r="E16" s="141" t="s">
        <v>175</v>
      </c>
      <c r="F16" s="142">
        <v>32573</v>
      </c>
    </row>
    <row r="17" spans="1:6" ht="30.75" thickBot="1" x14ac:dyDescent="0.25">
      <c r="A17" s="138">
        <v>2</v>
      </c>
      <c r="B17" s="139"/>
      <c r="C17" s="140" t="s">
        <v>48</v>
      </c>
      <c r="D17" s="140" t="s">
        <v>221</v>
      </c>
      <c r="E17" s="141" t="s">
        <v>175</v>
      </c>
      <c r="F17" s="142">
        <v>870</v>
      </c>
    </row>
    <row r="18" spans="1:6" ht="16.5" thickBot="1" x14ac:dyDescent="0.3">
      <c r="A18" s="143"/>
      <c r="B18" s="144"/>
      <c r="C18" s="145"/>
      <c r="D18" s="146" t="s">
        <v>218</v>
      </c>
      <c r="E18" s="147" t="s">
        <v>219</v>
      </c>
      <c r="F18" s="148">
        <f>SUM(F16:F17)</f>
        <v>33443</v>
      </c>
    </row>
    <row r="19" spans="1:6" ht="15.75" x14ac:dyDescent="0.25">
      <c r="A19" s="149"/>
      <c r="B19" s="150"/>
      <c r="C19" s="151"/>
      <c r="D19" s="152"/>
      <c r="E19" s="153"/>
      <c r="F19" s="154"/>
    </row>
    <row r="20" spans="1:6" ht="15.75" x14ac:dyDescent="0.25">
      <c r="A20" s="133" t="s">
        <v>185</v>
      </c>
      <c r="B20" s="134" t="s">
        <v>48</v>
      </c>
      <c r="C20" s="135"/>
      <c r="D20" s="136"/>
      <c r="E20" s="136"/>
      <c r="F20" s="137"/>
    </row>
    <row r="21" spans="1:6" ht="15.75" thickBot="1" x14ac:dyDescent="0.25">
      <c r="A21" s="138"/>
      <c r="B21" s="139"/>
      <c r="C21" s="140" t="s">
        <v>193</v>
      </c>
      <c r="D21" s="140" t="s">
        <v>194</v>
      </c>
      <c r="E21" s="141" t="s">
        <v>193</v>
      </c>
      <c r="F21" s="142">
        <v>0</v>
      </c>
    </row>
    <row r="22" spans="1:6" ht="16.5" thickBot="1" x14ac:dyDescent="0.3">
      <c r="A22" s="143"/>
      <c r="B22" s="144"/>
      <c r="C22" s="145"/>
      <c r="D22" s="146" t="s">
        <v>218</v>
      </c>
      <c r="E22" s="147" t="s">
        <v>219</v>
      </c>
      <c r="F22" s="148">
        <v>0</v>
      </c>
    </row>
    <row r="23" spans="1:6" ht="15.75" x14ac:dyDescent="0.25">
      <c r="A23" s="149"/>
      <c r="B23" s="150"/>
      <c r="C23" s="151"/>
      <c r="D23" s="152"/>
      <c r="E23" s="153"/>
      <c r="F23" s="154"/>
    </row>
    <row r="24" spans="1:6" ht="15.75" x14ac:dyDescent="0.25">
      <c r="A24" s="133" t="s">
        <v>189</v>
      </c>
      <c r="B24" s="134" t="s">
        <v>57</v>
      </c>
      <c r="C24" s="135"/>
      <c r="D24" s="136"/>
      <c r="E24" s="136"/>
      <c r="F24" s="137"/>
    </row>
    <row r="25" spans="1:6" ht="15.75" thickBot="1" x14ac:dyDescent="0.25">
      <c r="A25" s="138"/>
      <c r="B25" s="139"/>
      <c r="C25" s="140" t="s">
        <v>193</v>
      </c>
      <c r="D25" s="140" t="s">
        <v>194</v>
      </c>
      <c r="E25" s="141" t="s">
        <v>193</v>
      </c>
      <c r="F25" s="142">
        <v>0</v>
      </c>
    </row>
    <row r="26" spans="1:6" ht="16.5" thickBot="1" x14ac:dyDescent="0.3">
      <c r="A26" s="143"/>
      <c r="B26" s="144"/>
      <c r="C26" s="145"/>
      <c r="D26" s="146" t="s">
        <v>218</v>
      </c>
      <c r="E26" s="147" t="s">
        <v>219</v>
      </c>
      <c r="F26" s="148">
        <v>0</v>
      </c>
    </row>
    <row r="27" spans="1:6" ht="15.75" x14ac:dyDescent="0.25">
      <c r="A27" s="149"/>
      <c r="B27" s="150"/>
      <c r="C27" s="151"/>
      <c r="D27" s="152"/>
      <c r="E27" s="153"/>
      <c r="F27" s="154"/>
    </row>
    <row r="28" spans="1:6" ht="31.5" x14ac:dyDescent="0.25">
      <c r="A28" s="133" t="s">
        <v>190</v>
      </c>
      <c r="B28" s="134" t="s">
        <v>62</v>
      </c>
      <c r="C28" s="135"/>
      <c r="D28" s="136"/>
      <c r="E28" s="136"/>
      <c r="F28" s="137"/>
    </row>
    <row r="29" spans="1:6" ht="15.75" thickBot="1" x14ac:dyDescent="0.25">
      <c r="A29" s="138"/>
      <c r="B29" s="139"/>
      <c r="C29" s="140" t="s">
        <v>193</v>
      </c>
      <c r="D29" s="140" t="s">
        <v>194</v>
      </c>
      <c r="E29" s="141" t="s">
        <v>193</v>
      </c>
      <c r="F29" s="142">
        <v>0</v>
      </c>
    </row>
    <row r="30" spans="1:6" ht="16.5" thickBot="1" x14ac:dyDescent="0.3">
      <c r="A30" s="143"/>
      <c r="B30" s="144"/>
      <c r="C30" s="145"/>
      <c r="D30" s="146" t="s">
        <v>218</v>
      </c>
      <c r="E30" s="147" t="s">
        <v>219</v>
      </c>
      <c r="F30" s="148">
        <v>0</v>
      </c>
    </row>
    <row r="31" spans="1:6" ht="15.75" x14ac:dyDescent="0.25">
      <c r="A31" s="149"/>
      <c r="B31" s="150"/>
      <c r="C31" s="151"/>
      <c r="D31" s="152"/>
      <c r="E31" s="153"/>
      <c r="F31" s="154"/>
    </row>
    <row r="32" spans="1:6" ht="15.75" x14ac:dyDescent="0.25">
      <c r="A32" s="133" t="s">
        <v>192</v>
      </c>
      <c r="B32" s="134" t="s">
        <v>68</v>
      </c>
      <c r="C32" s="135"/>
      <c r="D32" s="136"/>
      <c r="E32" s="136"/>
      <c r="F32" s="137"/>
    </row>
    <row r="33" spans="1:6" ht="15.75" thickBot="1" x14ac:dyDescent="0.25">
      <c r="A33" s="138"/>
      <c r="B33" s="139"/>
      <c r="C33" s="140" t="s">
        <v>193</v>
      </c>
      <c r="D33" s="140" t="s">
        <v>194</v>
      </c>
      <c r="E33" s="141" t="s">
        <v>193</v>
      </c>
      <c r="F33" s="142">
        <v>0</v>
      </c>
    </row>
    <row r="34" spans="1:6" ht="16.5" thickBot="1" x14ac:dyDescent="0.3">
      <c r="A34" s="143"/>
      <c r="B34" s="144"/>
      <c r="C34" s="145"/>
      <c r="D34" s="146" t="s">
        <v>218</v>
      </c>
      <c r="E34" s="147" t="s">
        <v>219</v>
      </c>
      <c r="F34" s="148">
        <v>0</v>
      </c>
    </row>
    <row r="35" spans="1:6" ht="15.75" x14ac:dyDescent="0.25">
      <c r="A35" s="149"/>
      <c r="B35" s="150"/>
      <c r="C35" s="151"/>
      <c r="D35" s="152"/>
      <c r="E35" s="153"/>
      <c r="F35" s="154"/>
    </row>
    <row r="36" spans="1:6" ht="15.75" x14ac:dyDescent="0.25">
      <c r="A36" s="133" t="s">
        <v>195</v>
      </c>
      <c r="B36" s="134" t="s">
        <v>72</v>
      </c>
      <c r="C36" s="135"/>
      <c r="D36" s="136"/>
      <c r="E36" s="136"/>
      <c r="F36" s="137"/>
    </row>
    <row r="37" spans="1:6" ht="15.75" thickBot="1" x14ac:dyDescent="0.25">
      <c r="A37" s="138">
        <v>1</v>
      </c>
      <c r="B37" s="139"/>
      <c r="C37" s="140" t="s">
        <v>48</v>
      </c>
      <c r="D37" s="140" t="s">
        <v>222</v>
      </c>
      <c r="E37" s="141" t="s">
        <v>175</v>
      </c>
      <c r="F37" s="142">
        <v>394</v>
      </c>
    </row>
    <row r="38" spans="1:6" ht="16.5" thickBot="1" x14ac:dyDescent="0.3">
      <c r="A38" s="143"/>
      <c r="B38" s="144"/>
      <c r="C38" s="145"/>
      <c r="D38" s="146" t="s">
        <v>218</v>
      </c>
      <c r="E38" s="147" t="s">
        <v>219</v>
      </c>
      <c r="F38" s="148">
        <f>SUM(F37:F37)</f>
        <v>394</v>
      </c>
    </row>
    <row r="39" spans="1:6" ht="15.75" x14ac:dyDescent="0.25">
      <c r="A39" s="149"/>
      <c r="B39" s="150"/>
      <c r="C39" s="151"/>
      <c r="D39" s="152"/>
      <c r="E39" s="153"/>
      <c r="F39" s="154"/>
    </row>
    <row r="40" spans="1:6" ht="15.75" x14ac:dyDescent="0.25">
      <c r="A40" s="133" t="s">
        <v>201</v>
      </c>
      <c r="B40" s="134" t="s">
        <v>78</v>
      </c>
      <c r="C40" s="135"/>
      <c r="D40" s="136"/>
      <c r="E40" s="136"/>
      <c r="F40" s="137"/>
    </row>
    <row r="41" spans="1:6" ht="15.75" thickBot="1" x14ac:dyDescent="0.25">
      <c r="A41" s="138"/>
      <c r="B41" s="139"/>
      <c r="C41" s="140" t="s">
        <v>193</v>
      </c>
      <c r="D41" s="140" t="s">
        <v>194</v>
      </c>
      <c r="E41" s="141" t="s">
        <v>193</v>
      </c>
      <c r="F41" s="142">
        <v>0</v>
      </c>
    </row>
    <row r="42" spans="1:6" ht="16.5" thickBot="1" x14ac:dyDescent="0.3">
      <c r="A42" s="143"/>
      <c r="B42" s="144"/>
      <c r="C42" s="145"/>
      <c r="D42" s="146" t="s">
        <v>218</v>
      </c>
      <c r="E42" s="147" t="s">
        <v>219</v>
      </c>
      <c r="F42" s="148">
        <v>0</v>
      </c>
    </row>
    <row r="43" spans="1:6" ht="15.75" x14ac:dyDescent="0.25">
      <c r="A43" s="149"/>
      <c r="B43" s="150"/>
      <c r="C43" s="151"/>
      <c r="D43" s="152"/>
      <c r="E43" s="153"/>
      <c r="F43" s="154"/>
    </row>
    <row r="44" spans="1:6" ht="15.75" x14ac:dyDescent="0.25">
      <c r="A44" s="133" t="s">
        <v>202</v>
      </c>
      <c r="B44" s="134" t="s">
        <v>82</v>
      </c>
      <c r="C44" s="135"/>
      <c r="D44" s="136"/>
      <c r="E44" s="136"/>
      <c r="F44" s="137"/>
    </row>
    <row r="45" spans="1:6" ht="15.75" thickBot="1" x14ac:dyDescent="0.25">
      <c r="A45" s="138"/>
      <c r="B45" s="139"/>
      <c r="C45" s="140" t="s">
        <v>193</v>
      </c>
      <c r="D45" s="140" t="s">
        <v>194</v>
      </c>
      <c r="E45" s="141" t="s">
        <v>193</v>
      </c>
      <c r="F45" s="142">
        <v>0</v>
      </c>
    </row>
    <row r="46" spans="1:6" ht="16.5" thickBot="1" x14ac:dyDescent="0.3">
      <c r="A46" s="143"/>
      <c r="B46" s="144"/>
      <c r="C46" s="145"/>
      <c r="D46" s="146" t="s">
        <v>218</v>
      </c>
      <c r="E46" s="147" t="s">
        <v>219</v>
      </c>
      <c r="F46" s="148">
        <v>0</v>
      </c>
    </row>
    <row r="47" spans="1:6" ht="15.75" x14ac:dyDescent="0.25">
      <c r="A47" s="149"/>
      <c r="B47" s="150"/>
      <c r="C47" s="151"/>
      <c r="D47" s="152"/>
      <c r="E47" s="153"/>
      <c r="F47" s="154"/>
    </row>
    <row r="48" spans="1:6" ht="15.75" x14ac:dyDescent="0.25">
      <c r="A48" s="133" t="s">
        <v>203</v>
      </c>
      <c r="B48" s="134" t="s">
        <v>92</v>
      </c>
      <c r="C48" s="135"/>
      <c r="D48" s="136"/>
      <c r="E48" s="136"/>
      <c r="F48" s="137"/>
    </row>
    <row r="49" spans="1:6" ht="15.75" thickBot="1" x14ac:dyDescent="0.25">
      <c r="A49" s="138"/>
      <c r="B49" s="139"/>
      <c r="C49" s="140" t="s">
        <v>193</v>
      </c>
      <c r="D49" s="140" t="s">
        <v>194</v>
      </c>
      <c r="E49" s="141" t="s">
        <v>193</v>
      </c>
      <c r="F49" s="142">
        <v>0</v>
      </c>
    </row>
    <row r="50" spans="1:6" ht="16.5" thickBot="1" x14ac:dyDescent="0.3">
      <c r="A50" s="143"/>
      <c r="B50" s="144"/>
      <c r="C50" s="145"/>
      <c r="D50" s="146" t="s">
        <v>218</v>
      </c>
      <c r="E50" s="147" t="s">
        <v>219</v>
      </c>
      <c r="F50" s="148">
        <v>0</v>
      </c>
    </row>
    <row r="51" spans="1:6" ht="15.75" x14ac:dyDescent="0.25">
      <c r="A51" s="149"/>
      <c r="B51" s="150"/>
      <c r="C51" s="151"/>
      <c r="D51" s="152"/>
      <c r="E51" s="153"/>
      <c r="F51" s="154"/>
    </row>
    <row r="52" spans="1:6" ht="15.75" x14ac:dyDescent="0.25">
      <c r="A52" s="133" t="s">
        <v>206</v>
      </c>
      <c r="B52" s="134" t="s">
        <v>96</v>
      </c>
      <c r="C52" s="135"/>
      <c r="D52" s="136"/>
      <c r="E52" s="136"/>
      <c r="F52" s="137"/>
    </row>
    <row r="53" spans="1:6" ht="15.75" thickBot="1" x14ac:dyDescent="0.25">
      <c r="A53" s="138"/>
      <c r="B53" s="139"/>
      <c r="C53" s="140" t="s">
        <v>193</v>
      </c>
      <c r="D53" s="140" t="s">
        <v>194</v>
      </c>
      <c r="E53" s="141" t="s">
        <v>193</v>
      </c>
      <c r="F53" s="142">
        <v>0</v>
      </c>
    </row>
    <row r="54" spans="1:6" ht="16.5" thickBot="1" x14ac:dyDescent="0.3">
      <c r="A54" s="143"/>
      <c r="B54" s="144"/>
      <c r="C54" s="145"/>
      <c r="D54" s="146" t="s">
        <v>218</v>
      </c>
      <c r="E54" s="147" t="s">
        <v>219</v>
      </c>
      <c r="F54" s="148">
        <v>0</v>
      </c>
    </row>
    <row r="55" spans="1:6" ht="15.75" x14ac:dyDescent="0.25">
      <c r="A55" s="149"/>
      <c r="B55" s="150"/>
      <c r="C55" s="151"/>
      <c r="D55" s="152"/>
      <c r="E55" s="153"/>
      <c r="F55" s="154"/>
    </row>
    <row r="56" spans="1:6" ht="15.75" x14ac:dyDescent="0.25">
      <c r="A56" s="133" t="s">
        <v>207</v>
      </c>
      <c r="B56" s="134" t="s">
        <v>104</v>
      </c>
      <c r="C56" s="135"/>
      <c r="D56" s="136"/>
      <c r="E56" s="136"/>
      <c r="F56" s="137"/>
    </row>
    <row r="57" spans="1:6" ht="15.75" thickBot="1" x14ac:dyDescent="0.25">
      <c r="A57" s="138"/>
      <c r="B57" s="139"/>
      <c r="C57" s="140" t="s">
        <v>193</v>
      </c>
      <c r="D57" s="140" t="s">
        <v>194</v>
      </c>
      <c r="E57" s="141" t="s">
        <v>193</v>
      </c>
      <c r="F57" s="142">
        <v>0</v>
      </c>
    </row>
    <row r="58" spans="1:6" ht="16.5" thickBot="1" x14ac:dyDescent="0.3">
      <c r="A58" s="143"/>
      <c r="B58" s="144"/>
      <c r="C58" s="145"/>
      <c r="D58" s="146" t="s">
        <v>218</v>
      </c>
      <c r="E58" s="147" t="s">
        <v>219</v>
      </c>
      <c r="F58" s="148">
        <v>0</v>
      </c>
    </row>
    <row r="59" spans="1:6" ht="15.75" x14ac:dyDescent="0.25">
      <c r="A59" s="149"/>
      <c r="B59" s="150"/>
      <c r="C59" s="151"/>
      <c r="D59" s="152"/>
      <c r="E59" s="153"/>
      <c r="F59" s="154"/>
    </row>
    <row r="60" spans="1:6" ht="15.75" x14ac:dyDescent="0.25">
      <c r="A60" s="133" t="s">
        <v>208</v>
      </c>
      <c r="B60" s="134" t="s">
        <v>109</v>
      </c>
      <c r="C60" s="135"/>
      <c r="D60" s="136"/>
      <c r="E60" s="136"/>
      <c r="F60" s="137"/>
    </row>
    <row r="61" spans="1:6" ht="15.75" thickBot="1" x14ac:dyDescent="0.25">
      <c r="A61" s="138"/>
      <c r="B61" s="139"/>
      <c r="C61" s="140" t="s">
        <v>193</v>
      </c>
      <c r="D61" s="140" t="s">
        <v>194</v>
      </c>
      <c r="E61" s="141" t="s">
        <v>193</v>
      </c>
      <c r="F61" s="142">
        <v>0</v>
      </c>
    </row>
    <row r="62" spans="1:6" ht="16.5" thickBot="1" x14ac:dyDescent="0.3">
      <c r="A62" s="143"/>
      <c r="B62" s="144"/>
      <c r="C62" s="145"/>
      <c r="D62" s="146" t="s">
        <v>218</v>
      </c>
      <c r="E62" s="147" t="s">
        <v>219</v>
      </c>
      <c r="F62" s="148">
        <v>0</v>
      </c>
    </row>
    <row r="63" spans="1:6" ht="15.75" x14ac:dyDescent="0.25">
      <c r="A63" s="149"/>
      <c r="B63" s="150"/>
      <c r="C63" s="151"/>
      <c r="D63" s="152"/>
      <c r="E63" s="153"/>
      <c r="F63" s="154"/>
    </row>
    <row r="64" spans="1:6" ht="15.75" x14ac:dyDescent="0.25">
      <c r="A64" s="133" t="s">
        <v>209</v>
      </c>
      <c r="B64" s="134" t="s">
        <v>116</v>
      </c>
      <c r="C64" s="135"/>
      <c r="D64" s="136"/>
      <c r="E64" s="136"/>
      <c r="F64" s="137"/>
    </row>
    <row r="65" spans="1:6" ht="15.75" thickBot="1" x14ac:dyDescent="0.25">
      <c r="A65" s="138"/>
      <c r="B65" s="139"/>
      <c r="C65" s="140" t="s">
        <v>193</v>
      </c>
      <c r="D65" s="140" t="s">
        <v>194</v>
      </c>
      <c r="E65" s="141" t="s">
        <v>193</v>
      </c>
      <c r="F65" s="142">
        <v>0</v>
      </c>
    </row>
    <row r="66" spans="1:6" ht="16.5" thickBot="1" x14ac:dyDescent="0.3">
      <c r="A66" s="143"/>
      <c r="B66" s="144"/>
      <c r="C66" s="145"/>
      <c r="D66" s="146" t="s">
        <v>218</v>
      </c>
      <c r="E66" s="147" t="s">
        <v>219</v>
      </c>
      <c r="F66" s="148">
        <v>0</v>
      </c>
    </row>
    <row r="67" spans="1:6" ht="15.75" x14ac:dyDescent="0.25">
      <c r="A67" s="149"/>
      <c r="B67" s="150"/>
      <c r="C67" s="151"/>
      <c r="D67" s="152"/>
      <c r="E67" s="153"/>
      <c r="F67" s="154"/>
    </row>
    <row r="68" spans="1:6" ht="15.75" x14ac:dyDescent="0.25">
      <c r="A68" s="133" t="s">
        <v>210</v>
      </c>
      <c r="B68" s="134" t="s">
        <v>124</v>
      </c>
      <c r="C68" s="135"/>
      <c r="D68" s="136"/>
      <c r="E68" s="136"/>
      <c r="F68" s="137"/>
    </row>
    <row r="69" spans="1:6" ht="15.75" thickBot="1" x14ac:dyDescent="0.25">
      <c r="A69" s="138"/>
      <c r="B69" s="139"/>
      <c r="C69" s="140" t="s">
        <v>193</v>
      </c>
      <c r="D69" s="140" t="s">
        <v>194</v>
      </c>
      <c r="E69" s="141" t="s">
        <v>193</v>
      </c>
      <c r="F69" s="142">
        <v>0</v>
      </c>
    </row>
    <row r="70" spans="1:6" ht="16.5" thickBot="1" x14ac:dyDescent="0.3">
      <c r="A70" s="143"/>
      <c r="B70" s="144"/>
      <c r="C70" s="145"/>
      <c r="D70" s="146" t="s">
        <v>218</v>
      </c>
      <c r="E70" s="147" t="s">
        <v>219</v>
      </c>
      <c r="F70" s="148">
        <v>0</v>
      </c>
    </row>
    <row r="71" spans="1:6" ht="15.75" x14ac:dyDescent="0.25">
      <c r="A71" s="149"/>
      <c r="B71" s="150"/>
      <c r="C71" s="151"/>
      <c r="D71" s="152"/>
      <c r="E71" s="153"/>
      <c r="F71" s="154"/>
    </row>
    <row r="72" spans="1:6" ht="32.25" thickBot="1" x14ac:dyDescent="0.3">
      <c r="A72" s="155"/>
      <c r="B72" s="156"/>
      <c r="C72" s="156"/>
      <c r="D72" s="157" t="s">
        <v>223</v>
      </c>
      <c r="E72" s="158" t="s">
        <v>219</v>
      </c>
      <c r="F72" s="159">
        <f>+F70+F66+F62+F58+F54+F50+F46+F42+F38+F34+F30+F26+F22+F18+F13+F10</f>
        <v>1191289</v>
      </c>
    </row>
  </sheetData>
  <mergeCells count="6">
    <mergeCell ref="B1:D1"/>
    <mergeCell ref="A2:F2"/>
    <mergeCell ref="A3:F3"/>
    <mergeCell ref="A4:F4"/>
    <mergeCell ref="A5:F5"/>
    <mergeCell ref="B6:D6"/>
  </mergeCells>
  <pageMargins left="0.25" right="0.25" top="0.5" bottom="0.5" header="0.25" footer="0.25"/>
  <pageSetup scale="64" fitToHeight="0" orientation="landscape" horizontalDpi="1200" verticalDpi="1200" r:id="rId1"/>
  <headerFooter>
    <oddHeader>&amp;LOFFICE OF HEALTH CARE ACCESS&amp;CANNUAL REPORTING&amp;RWATERBURY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5" t="s">
        <v>0</v>
      </c>
      <c r="B2" s="475"/>
      <c r="C2" s="475"/>
      <c r="D2" s="475"/>
    </row>
    <row r="3" spans="1:5" x14ac:dyDescent="0.2">
      <c r="A3" s="475" t="s">
        <v>1</v>
      </c>
      <c r="B3" s="475"/>
      <c r="C3" s="475"/>
      <c r="D3" s="475"/>
    </row>
    <row r="4" spans="1:5" x14ac:dyDescent="0.2">
      <c r="A4" s="475" t="s">
        <v>129</v>
      </c>
      <c r="B4" s="475"/>
      <c r="C4" s="475"/>
      <c r="D4" s="475"/>
    </row>
    <row r="5" spans="1:5" x14ac:dyDescent="0.2">
      <c r="A5" s="475" t="s">
        <v>224</v>
      </c>
      <c r="B5" s="475"/>
      <c r="C5" s="475"/>
      <c r="D5" s="475"/>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225</v>
      </c>
      <c r="C8" s="169"/>
      <c r="D8" s="170"/>
    </row>
    <row r="9" spans="1:5" ht="14.25" customHeight="1" thickBot="1" x14ac:dyDescent="0.25">
      <c r="A9" s="172" t="s">
        <v>5</v>
      </c>
      <c r="B9" s="173" t="s">
        <v>226</v>
      </c>
      <c r="C9" s="174" t="s">
        <v>215</v>
      </c>
      <c r="D9" s="175" t="s">
        <v>169</v>
      </c>
    </row>
    <row r="10" spans="1:5" x14ac:dyDescent="0.2">
      <c r="A10" s="176"/>
      <c r="B10" s="177"/>
      <c r="C10" s="178"/>
      <c r="D10" s="179"/>
    </row>
    <row r="11" spans="1:5" x14ac:dyDescent="0.2">
      <c r="A11" s="180" t="s">
        <v>171</v>
      </c>
      <c r="B11" s="181" t="s">
        <v>10</v>
      </c>
      <c r="C11" s="182"/>
      <c r="D11" s="183"/>
    </row>
    <row r="12" spans="1:5" ht="15.75" thickBot="1" x14ac:dyDescent="0.25">
      <c r="A12" s="184">
        <v>0</v>
      </c>
      <c r="B12" s="185" t="s">
        <v>194</v>
      </c>
      <c r="C12" s="186">
        <v>0</v>
      </c>
      <c r="D12" s="187" t="s">
        <v>193</v>
      </c>
    </row>
    <row r="13" spans="1:5" ht="13.5" customHeight="1" thickBot="1" x14ac:dyDescent="0.25">
      <c r="A13" s="188"/>
      <c r="B13" s="189" t="s">
        <v>227</v>
      </c>
      <c r="C13" s="190">
        <v>0</v>
      </c>
      <c r="D13" s="191" t="s">
        <v>219</v>
      </c>
    </row>
    <row r="14" spans="1:5" ht="14.25" customHeight="1" x14ac:dyDescent="0.2">
      <c r="A14" s="192"/>
      <c r="B14" s="193"/>
      <c r="C14" s="194"/>
      <c r="D14" s="195"/>
    </row>
    <row r="15" spans="1:5" x14ac:dyDescent="0.2">
      <c r="A15" s="180" t="s">
        <v>178</v>
      </c>
      <c r="B15" s="181" t="s">
        <v>38</v>
      </c>
      <c r="C15" s="182"/>
      <c r="D15" s="183"/>
    </row>
    <row r="16" spans="1:5" ht="15.75" thickBot="1" x14ac:dyDescent="0.25">
      <c r="A16" s="184">
        <v>0</v>
      </c>
      <c r="B16" s="185" t="s">
        <v>194</v>
      </c>
      <c r="C16" s="186">
        <v>0</v>
      </c>
      <c r="D16" s="187" t="s">
        <v>193</v>
      </c>
    </row>
    <row r="17" spans="1:4" ht="13.5" customHeight="1" thickBot="1" x14ac:dyDescent="0.25">
      <c r="A17" s="188"/>
      <c r="B17" s="189" t="s">
        <v>227</v>
      </c>
      <c r="C17" s="190">
        <v>0</v>
      </c>
      <c r="D17" s="191" t="s">
        <v>219</v>
      </c>
    </row>
    <row r="18" spans="1:4" ht="14.25" customHeight="1" x14ac:dyDescent="0.2">
      <c r="A18" s="192"/>
      <c r="B18" s="193"/>
      <c r="C18" s="194"/>
      <c r="D18" s="195"/>
    </row>
    <row r="19" spans="1:4" x14ac:dyDescent="0.2">
      <c r="A19" s="180" t="s">
        <v>185</v>
      </c>
      <c r="B19" s="181" t="s">
        <v>48</v>
      </c>
      <c r="C19" s="182"/>
      <c r="D19" s="183"/>
    </row>
    <row r="20" spans="1:4" ht="15.75" thickBot="1" x14ac:dyDescent="0.25">
      <c r="A20" s="184">
        <v>0</v>
      </c>
      <c r="B20" s="185" t="s">
        <v>194</v>
      </c>
      <c r="C20" s="186">
        <v>0</v>
      </c>
      <c r="D20" s="187" t="s">
        <v>193</v>
      </c>
    </row>
    <row r="21" spans="1:4" ht="13.5" customHeight="1" thickBot="1" x14ac:dyDescent="0.25">
      <c r="A21" s="188"/>
      <c r="B21" s="189" t="s">
        <v>227</v>
      </c>
      <c r="C21" s="190">
        <v>0</v>
      </c>
      <c r="D21" s="191" t="s">
        <v>219</v>
      </c>
    </row>
    <row r="22" spans="1:4" ht="14.25" customHeight="1" x14ac:dyDescent="0.2">
      <c r="A22" s="192"/>
      <c r="B22" s="193"/>
      <c r="C22" s="194"/>
      <c r="D22" s="195"/>
    </row>
    <row r="23" spans="1:4" x14ac:dyDescent="0.2">
      <c r="A23" s="180" t="s">
        <v>189</v>
      </c>
      <c r="B23" s="181" t="s">
        <v>57</v>
      </c>
      <c r="C23" s="182"/>
      <c r="D23" s="183"/>
    </row>
    <row r="24" spans="1:4" ht="15.75" thickBot="1" x14ac:dyDescent="0.25">
      <c r="A24" s="184">
        <v>0</v>
      </c>
      <c r="B24" s="185" t="s">
        <v>194</v>
      </c>
      <c r="C24" s="186">
        <v>0</v>
      </c>
      <c r="D24" s="187" t="s">
        <v>193</v>
      </c>
    </row>
    <row r="25" spans="1:4" ht="13.5" customHeight="1" thickBot="1" x14ac:dyDescent="0.25">
      <c r="A25" s="188"/>
      <c r="B25" s="189" t="s">
        <v>227</v>
      </c>
      <c r="C25" s="190">
        <v>0</v>
      </c>
      <c r="D25" s="191" t="s">
        <v>219</v>
      </c>
    </row>
    <row r="26" spans="1:4" ht="14.25" customHeight="1" x14ac:dyDescent="0.2">
      <c r="A26" s="192"/>
      <c r="B26" s="193"/>
      <c r="C26" s="194"/>
      <c r="D26" s="195"/>
    </row>
    <row r="27" spans="1:4" x14ac:dyDescent="0.2">
      <c r="A27" s="180" t="s">
        <v>190</v>
      </c>
      <c r="B27" s="181" t="s">
        <v>62</v>
      </c>
      <c r="C27" s="182"/>
      <c r="D27" s="183"/>
    </row>
    <row r="28" spans="1:4" ht="15.75" thickBot="1" x14ac:dyDescent="0.25">
      <c r="A28" s="184">
        <v>0</v>
      </c>
      <c r="B28" s="185" t="s">
        <v>194</v>
      </c>
      <c r="C28" s="186">
        <v>0</v>
      </c>
      <c r="D28" s="187" t="s">
        <v>193</v>
      </c>
    </row>
    <row r="29" spans="1:4" ht="13.5" customHeight="1" thickBot="1" x14ac:dyDescent="0.25">
      <c r="A29" s="188"/>
      <c r="B29" s="189" t="s">
        <v>227</v>
      </c>
      <c r="C29" s="190">
        <v>0</v>
      </c>
      <c r="D29" s="191" t="s">
        <v>219</v>
      </c>
    </row>
    <row r="30" spans="1:4" ht="14.25" customHeight="1" x14ac:dyDescent="0.2">
      <c r="A30" s="192"/>
      <c r="B30" s="193"/>
      <c r="C30" s="194"/>
      <c r="D30" s="195"/>
    </row>
    <row r="31" spans="1:4" x14ac:dyDescent="0.2">
      <c r="A31" s="180" t="s">
        <v>192</v>
      </c>
      <c r="B31" s="181" t="s">
        <v>68</v>
      </c>
      <c r="C31" s="182"/>
      <c r="D31" s="183"/>
    </row>
    <row r="32" spans="1:4" ht="15.75" thickBot="1" x14ac:dyDescent="0.25">
      <c r="A32" s="184">
        <v>0</v>
      </c>
      <c r="B32" s="185" t="s">
        <v>194</v>
      </c>
      <c r="C32" s="186">
        <v>0</v>
      </c>
      <c r="D32" s="187" t="s">
        <v>193</v>
      </c>
    </row>
    <row r="33" spans="1:4" ht="13.5" customHeight="1" thickBot="1" x14ac:dyDescent="0.25">
      <c r="A33" s="188"/>
      <c r="B33" s="189" t="s">
        <v>227</v>
      </c>
      <c r="C33" s="190">
        <v>0</v>
      </c>
      <c r="D33" s="191" t="s">
        <v>219</v>
      </c>
    </row>
    <row r="34" spans="1:4" ht="14.25" customHeight="1" x14ac:dyDescent="0.2">
      <c r="A34" s="192"/>
      <c r="B34" s="193"/>
      <c r="C34" s="194"/>
      <c r="D34" s="195"/>
    </row>
    <row r="35" spans="1:4" x14ac:dyDescent="0.2">
      <c r="A35" s="180" t="s">
        <v>195</v>
      </c>
      <c r="B35" s="181" t="s">
        <v>72</v>
      </c>
      <c r="C35" s="182"/>
      <c r="D35" s="183"/>
    </row>
    <row r="36" spans="1:4" ht="15.75" thickBot="1" x14ac:dyDescent="0.25">
      <c r="A36" s="184">
        <v>0</v>
      </c>
      <c r="B36" s="185" t="s">
        <v>194</v>
      </c>
      <c r="C36" s="186">
        <v>0</v>
      </c>
      <c r="D36" s="187" t="s">
        <v>193</v>
      </c>
    </row>
    <row r="37" spans="1:4" ht="13.5" customHeight="1" thickBot="1" x14ac:dyDescent="0.25">
      <c r="A37" s="188"/>
      <c r="B37" s="189" t="s">
        <v>227</v>
      </c>
      <c r="C37" s="190">
        <v>0</v>
      </c>
      <c r="D37" s="191" t="s">
        <v>219</v>
      </c>
    </row>
    <row r="38" spans="1:4" ht="14.25" customHeight="1" x14ac:dyDescent="0.2">
      <c r="A38" s="192"/>
      <c r="B38" s="193"/>
      <c r="C38" s="194"/>
      <c r="D38" s="195"/>
    </row>
    <row r="39" spans="1:4" x14ac:dyDescent="0.2">
      <c r="A39" s="180" t="s">
        <v>201</v>
      </c>
      <c r="B39" s="181" t="s">
        <v>78</v>
      </c>
      <c r="C39" s="182"/>
      <c r="D39" s="183"/>
    </row>
    <row r="40" spans="1:4" ht="15.75" thickBot="1" x14ac:dyDescent="0.25">
      <c r="A40" s="184">
        <v>0</v>
      </c>
      <c r="B40" s="185" t="s">
        <v>194</v>
      </c>
      <c r="C40" s="186">
        <v>0</v>
      </c>
      <c r="D40" s="187" t="s">
        <v>193</v>
      </c>
    </row>
    <row r="41" spans="1:4" ht="13.5" customHeight="1" thickBot="1" x14ac:dyDescent="0.25">
      <c r="A41" s="188"/>
      <c r="B41" s="189" t="s">
        <v>227</v>
      </c>
      <c r="C41" s="190">
        <v>0</v>
      </c>
      <c r="D41" s="191" t="s">
        <v>219</v>
      </c>
    </row>
    <row r="42" spans="1:4" ht="14.25" customHeight="1" x14ac:dyDescent="0.2">
      <c r="A42" s="192"/>
      <c r="B42" s="193"/>
      <c r="C42" s="194"/>
      <c r="D42" s="195"/>
    </row>
    <row r="43" spans="1:4" x14ac:dyDescent="0.2">
      <c r="A43" s="180" t="s">
        <v>202</v>
      </c>
      <c r="B43" s="181" t="s">
        <v>82</v>
      </c>
      <c r="C43" s="182"/>
      <c r="D43" s="183"/>
    </row>
    <row r="44" spans="1:4" ht="15.75" thickBot="1" x14ac:dyDescent="0.25">
      <c r="A44" s="184">
        <v>0</v>
      </c>
      <c r="B44" s="185" t="s">
        <v>194</v>
      </c>
      <c r="C44" s="186">
        <v>0</v>
      </c>
      <c r="D44" s="187" t="s">
        <v>193</v>
      </c>
    </row>
    <row r="45" spans="1:4" ht="13.5" customHeight="1" thickBot="1" x14ac:dyDescent="0.25">
      <c r="A45" s="188"/>
      <c r="B45" s="189" t="s">
        <v>227</v>
      </c>
      <c r="C45" s="190">
        <v>0</v>
      </c>
      <c r="D45" s="191" t="s">
        <v>219</v>
      </c>
    </row>
    <row r="46" spans="1:4" ht="14.25" customHeight="1" x14ac:dyDescent="0.2">
      <c r="A46" s="192"/>
      <c r="B46" s="193"/>
      <c r="C46" s="194"/>
      <c r="D46" s="195"/>
    </row>
    <row r="47" spans="1:4" x14ac:dyDescent="0.2">
      <c r="A47" s="180" t="s">
        <v>203</v>
      </c>
      <c r="B47" s="181" t="s">
        <v>92</v>
      </c>
      <c r="C47" s="182"/>
      <c r="D47" s="183"/>
    </row>
    <row r="48" spans="1:4" ht="15.75" thickBot="1" x14ac:dyDescent="0.25">
      <c r="A48" s="184">
        <v>0</v>
      </c>
      <c r="B48" s="185" t="s">
        <v>194</v>
      </c>
      <c r="C48" s="186">
        <v>0</v>
      </c>
      <c r="D48" s="187" t="s">
        <v>193</v>
      </c>
    </row>
    <row r="49" spans="1:4" ht="13.5" customHeight="1" thickBot="1" x14ac:dyDescent="0.25">
      <c r="A49" s="188"/>
      <c r="B49" s="189" t="s">
        <v>227</v>
      </c>
      <c r="C49" s="190">
        <v>0</v>
      </c>
      <c r="D49" s="191" t="s">
        <v>219</v>
      </c>
    </row>
    <row r="50" spans="1:4" ht="14.25" customHeight="1" x14ac:dyDescent="0.2">
      <c r="A50" s="192"/>
      <c r="B50" s="193"/>
      <c r="C50" s="194"/>
      <c r="D50" s="195"/>
    </row>
    <row r="51" spans="1:4" x14ac:dyDescent="0.2">
      <c r="A51" s="180" t="s">
        <v>206</v>
      </c>
      <c r="B51" s="181" t="s">
        <v>96</v>
      </c>
      <c r="C51" s="182"/>
      <c r="D51" s="183"/>
    </row>
    <row r="52" spans="1:4" ht="15.75" thickBot="1" x14ac:dyDescent="0.25">
      <c r="A52" s="184">
        <v>0</v>
      </c>
      <c r="B52" s="185" t="s">
        <v>194</v>
      </c>
      <c r="C52" s="186">
        <v>0</v>
      </c>
      <c r="D52" s="187" t="s">
        <v>193</v>
      </c>
    </row>
    <row r="53" spans="1:4" ht="13.5" customHeight="1" thickBot="1" x14ac:dyDescent="0.25">
      <c r="A53" s="188"/>
      <c r="B53" s="189" t="s">
        <v>227</v>
      </c>
      <c r="C53" s="190">
        <v>0</v>
      </c>
      <c r="D53" s="191" t="s">
        <v>219</v>
      </c>
    </row>
    <row r="54" spans="1:4" ht="14.25" customHeight="1" x14ac:dyDescent="0.2">
      <c r="A54" s="192"/>
      <c r="B54" s="193"/>
      <c r="C54" s="194"/>
      <c r="D54" s="195"/>
    </row>
    <row r="55" spans="1:4" x14ac:dyDescent="0.2">
      <c r="A55" s="180" t="s">
        <v>207</v>
      </c>
      <c r="B55" s="181" t="s">
        <v>104</v>
      </c>
      <c r="C55" s="182"/>
      <c r="D55" s="183"/>
    </row>
    <row r="56" spans="1:4" ht="15.75" thickBot="1" x14ac:dyDescent="0.25">
      <c r="A56" s="184">
        <v>0</v>
      </c>
      <c r="B56" s="185" t="s">
        <v>194</v>
      </c>
      <c r="C56" s="186">
        <v>0</v>
      </c>
      <c r="D56" s="187" t="s">
        <v>193</v>
      </c>
    </row>
    <row r="57" spans="1:4" ht="13.5" customHeight="1" thickBot="1" x14ac:dyDescent="0.25">
      <c r="A57" s="188"/>
      <c r="B57" s="189" t="s">
        <v>227</v>
      </c>
      <c r="C57" s="190">
        <v>0</v>
      </c>
      <c r="D57" s="191" t="s">
        <v>219</v>
      </c>
    </row>
    <row r="58" spans="1:4" ht="14.25" customHeight="1" x14ac:dyDescent="0.2">
      <c r="A58" s="192"/>
      <c r="B58" s="193"/>
      <c r="C58" s="194"/>
      <c r="D58" s="195"/>
    </row>
    <row r="59" spans="1:4" x14ac:dyDescent="0.2">
      <c r="A59" s="180" t="s">
        <v>208</v>
      </c>
      <c r="B59" s="181" t="s">
        <v>109</v>
      </c>
      <c r="C59" s="182"/>
      <c r="D59" s="183"/>
    </row>
    <row r="60" spans="1:4" ht="15.75" thickBot="1" x14ac:dyDescent="0.25">
      <c r="A60" s="184">
        <v>0</v>
      </c>
      <c r="B60" s="185" t="s">
        <v>194</v>
      </c>
      <c r="C60" s="186">
        <v>0</v>
      </c>
      <c r="D60" s="187" t="s">
        <v>193</v>
      </c>
    </row>
    <row r="61" spans="1:4" ht="13.5" customHeight="1" thickBot="1" x14ac:dyDescent="0.25">
      <c r="A61" s="188"/>
      <c r="B61" s="189" t="s">
        <v>227</v>
      </c>
      <c r="C61" s="190">
        <v>0</v>
      </c>
      <c r="D61" s="191" t="s">
        <v>219</v>
      </c>
    </row>
    <row r="62" spans="1:4" ht="14.25" customHeight="1" x14ac:dyDescent="0.2">
      <c r="A62" s="192"/>
      <c r="B62" s="193"/>
      <c r="C62" s="194"/>
      <c r="D62" s="195"/>
    </row>
    <row r="63" spans="1:4" x14ac:dyDescent="0.2">
      <c r="A63" s="180" t="s">
        <v>209</v>
      </c>
      <c r="B63" s="181" t="s">
        <v>116</v>
      </c>
      <c r="C63" s="182"/>
      <c r="D63" s="183"/>
    </row>
    <row r="64" spans="1:4" ht="15.75" thickBot="1" x14ac:dyDescent="0.25">
      <c r="A64" s="184">
        <v>0</v>
      </c>
      <c r="B64" s="185" t="s">
        <v>194</v>
      </c>
      <c r="C64" s="186">
        <v>0</v>
      </c>
      <c r="D64" s="187" t="s">
        <v>193</v>
      </c>
    </row>
    <row r="65" spans="1:4" ht="13.5" customHeight="1" thickBot="1" x14ac:dyDescent="0.25">
      <c r="A65" s="188"/>
      <c r="B65" s="189" t="s">
        <v>227</v>
      </c>
      <c r="C65" s="190">
        <v>0</v>
      </c>
      <c r="D65" s="191" t="s">
        <v>219</v>
      </c>
    </row>
    <row r="66" spans="1:4" ht="14.25" customHeight="1" x14ac:dyDescent="0.2">
      <c r="A66" s="192"/>
      <c r="B66" s="193"/>
      <c r="C66" s="194"/>
      <c r="D66" s="195"/>
    </row>
    <row r="67" spans="1:4" x14ac:dyDescent="0.2">
      <c r="A67" s="180" t="s">
        <v>210</v>
      </c>
      <c r="B67" s="181" t="s">
        <v>124</v>
      </c>
      <c r="C67" s="182"/>
      <c r="D67" s="183"/>
    </row>
    <row r="68" spans="1:4" ht="15.75" thickBot="1" x14ac:dyDescent="0.25">
      <c r="A68" s="184">
        <v>0</v>
      </c>
      <c r="B68" s="185" t="s">
        <v>194</v>
      </c>
      <c r="C68" s="186">
        <v>0</v>
      </c>
      <c r="D68" s="187" t="s">
        <v>193</v>
      </c>
    </row>
    <row r="69" spans="1:4" ht="13.5" customHeight="1" thickBot="1" x14ac:dyDescent="0.25">
      <c r="A69" s="188"/>
      <c r="B69" s="189" t="s">
        <v>227</v>
      </c>
      <c r="C69" s="190">
        <v>0</v>
      </c>
      <c r="D69" s="191" t="s">
        <v>219</v>
      </c>
    </row>
    <row r="70" spans="1:4" ht="14.25" customHeight="1" x14ac:dyDescent="0.2">
      <c r="A70" s="192"/>
      <c r="B70" s="193"/>
      <c r="C70" s="194"/>
      <c r="D70" s="195"/>
    </row>
    <row r="71" spans="1:4" ht="13.5" customHeight="1" thickBot="1" x14ac:dyDescent="0.25">
      <c r="B71" s="196" t="s">
        <v>228</v>
      </c>
      <c r="C71" s="197">
        <f>+C69+C65+C61+C57+C53+C49+C45+C41+C37+C33+C29+C25+C21+C17+C13</f>
        <v>0</v>
      </c>
      <c r="D71" s="198" t="s">
        <v>219</v>
      </c>
    </row>
  </sheetData>
  <mergeCells count="4">
    <mergeCell ref="A2:D2"/>
    <mergeCell ref="A3:D3"/>
    <mergeCell ref="A4:D4"/>
    <mergeCell ref="A5:D5"/>
  </mergeCells>
  <pageMargins left="0.25" right="0.25" top="0.5" bottom="0.5" header="0.25" footer="0.25"/>
  <pageSetup scale="74" orientation="portrait" horizontalDpi="1200" verticalDpi="1200" r:id="rId1"/>
  <headerFooter>
    <oddHeader>&amp;LOFFICE OF HEALTH CARE ACCESS&amp;CANNUAL REPORTING&amp;RWATERBURY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1"/>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5" t="s">
        <v>0</v>
      </c>
      <c r="B2" s="475"/>
      <c r="C2" s="475"/>
      <c r="D2" s="475"/>
    </row>
    <row r="3" spans="1:4" x14ac:dyDescent="0.2">
      <c r="A3" s="475" t="s">
        <v>1</v>
      </c>
      <c r="B3" s="475"/>
      <c r="C3" s="475"/>
      <c r="D3" s="475"/>
    </row>
    <row r="4" spans="1:4" x14ac:dyDescent="0.2">
      <c r="A4" s="475" t="s">
        <v>129</v>
      </c>
      <c r="B4" s="475"/>
      <c r="C4" s="475"/>
      <c r="D4" s="475"/>
    </row>
    <row r="5" spans="1:4" x14ac:dyDescent="0.2">
      <c r="A5" s="475" t="s">
        <v>229</v>
      </c>
      <c r="B5" s="475"/>
      <c r="C5" s="475"/>
      <c r="D5" s="475"/>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225</v>
      </c>
      <c r="C8" s="204"/>
      <c r="D8" s="205"/>
    </row>
    <row r="9" spans="1:4" ht="14.25" customHeight="1" thickBot="1" x14ac:dyDescent="0.25">
      <c r="A9" s="206" t="s">
        <v>5</v>
      </c>
      <c r="B9" s="207" t="s">
        <v>230</v>
      </c>
      <c r="C9" s="208" t="s">
        <v>215</v>
      </c>
      <c r="D9" s="209" t="s">
        <v>231</v>
      </c>
    </row>
    <row r="10" spans="1:4" x14ac:dyDescent="0.2">
      <c r="A10" s="176"/>
      <c r="B10" s="179"/>
      <c r="C10" s="179"/>
      <c r="D10" s="178"/>
    </row>
    <row r="11" spans="1:4" x14ac:dyDescent="0.2">
      <c r="A11" s="210" t="s">
        <v>171</v>
      </c>
      <c r="B11" s="181" t="s">
        <v>10</v>
      </c>
      <c r="C11" s="179"/>
      <c r="D11" s="211"/>
    </row>
    <row r="12" spans="1:4" ht="13.5" thickBot="1" x14ac:dyDescent="0.25">
      <c r="A12" s="212">
        <v>0</v>
      </c>
      <c r="B12" s="213" t="s">
        <v>194</v>
      </c>
      <c r="C12" s="214">
        <v>0</v>
      </c>
      <c r="D12" s="215" t="s">
        <v>232</v>
      </c>
    </row>
    <row r="13" spans="1:4" ht="13.5" customHeight="1" thickBot="1" x14ac:dyDescent="0.25">
      <c r="A13" s="216"/>
      <c r="B13" s="217" t="s">
        <v>146</v>
      </c>
      <c r="C13" s="218">
        <v>0</v>
      </c>
      <c r="D13" s="219"/>
    </row>
    <row r="14" spans="1:4" ht="14.25" customHeight="1" x14ac:dyDescent="0.2">
      <c r="A14" s="220"/>
      <c r="B14" s="221"/>
      <c r="C14" s="222"/>
      <c r="D14" s="223"/>
    </row>
    <row r="15" spans="1:4" x14ac:dyDescent="0.2">
      <c r="A15" s="210" t="s">
        <v>178</v>
      </c>
      <c r="B15" s="181" t="s">
        <v>38</v>
      </c>
      <c r="C15" s="179"/>
      <c r="D15" s="211"/>
    </row>
    <row r="16" spans="1:4" ht="13.5" thickBot="1" x14ac:dyDescent="0.25">
      <c r="A16" s="212">
        <v>0</v>
      </c>
      <c r="B16" s="213" t="s">
        <v>194</v>
      </c>
      <c r="C16" s="214">
        <v>0</v>
      </c>
      <c r="D16" s="215" t="s">
        <v>232</v>
      </c>
    </row>
    <row r="17" spans="1:4" ht="13.5" customHeight="1" thickBot="1" x14ac:dyDescent="0.25">
      <c r="A17" s="216"/>
      <c r="B17" s="217" t="s">
        <v>146</v>
      </c>
      <c r="C17" s="218">
        <v>0</v>
      </c>
      <c r="D17" s="219"/>
    </row>
    <row r="18" spans="1:4" ht="14.25" customHeight="1" x14ac:dyDescent="0.2">
      <c r="A18" s="220"/>
      <c r="B18" s="221"/>
      <c r="C18" s="222"/>
      <c r="D18" s="223"/>
    </row>
    <row r="19" spans="1:4" x14ac:dyDescent="0.2">
      <c r="A19" s="210" t="s">
        <v>185</v>
      </c>
      <c r="B19" s="181" t="s">
        <v>48</v>
      </c>
      <c r="C19" s="179"/>
      <c r="D19" s="211"/>
    </row>
    <row r="20" spans="1:4" ht="13.5" thickBot="1" x14ac:dyDescent="0.25">
      <c r="A20" s="212">
        <v>0</v>
      </c>
      <c r="B20" s="213" t="s">
        <v>194</v>
      </c>
      <c r="C20" s="214">
        <v>0</v>
      </c>
      <c r="D20" s="215" t="s">
        <v>232</v>
      </c>
    </row>
    <row r="21" spans="1:4" ht="13.5" customHeight="1" thickBot="1" x14ac:dyDescent="0.25">
      <c r="A21" s="216"/>
      <c r="B21" s="217" t="s">
        <v>146</v>
      </c>
      <c r="C21" s="218">
        <v>0</v>
      </c>
      <c r="D21" s="219"/>
    </row>
    <row r="22" spans="1:4" ht="14.25" customHeight="1" x14ac:dyDescent="0.2">
      <c r="A22" s="220"/>
      <c r="B22" s="221"/>
      <c r="C22" s="222"/>
      <c r="D22" s="223"/>
    </row>
    <row r="23" spans="1:4" x14ac:dyDescent="0.2">
      <c r="A23" s="210" t="s">
        <v>189</v>
      </c>
      <c r="B23" s="181" t="s">
        <v>57</v>
      </c>
      <c r="C23" s="179"/>
      <c r="D23" s="211"/>
    </row>
    <row r="24" spans="1:4" ht="13.5" thickBot="1" x14ac:dyDescent="0.25">
      <c r="A24" s="212">
        <v>0</v>
      </c>
      <c r="B24" s="213" t="s">
        <v>194</v>
      </c>
      <c r="C24" s="214">
        <v>0</v>
      </c>
      <c r="D24" s="215" t="s">
        <v>232</v>
      </c>
    </row>
    <row r="25" spans="1:4" ht="13.5" customHeight="1" thickBot="1" x14ac:dyDescent="0.25">
      <c r="A25" s="216"/>
      <c r="B25" s="217" t="s">
        <v>146</v>
      </c>
      <c r="C25" s="218">
        <v>0</v>
      </c>
      <c r="D25" s="219"/>
    </row>
    <row r="26" spans="1:4" ht="14.25" customHeight="1" x14ac:dyDescent="0.2">
      <c r="A26" s="220"/>
      <c r="B26" s="221"/>
      <c r="C26" s="222"/>
      <c r="D26" s="223"/>
    </row>
    <row r="27" spans="1:4" x14ac:dyDescent="0.2">
      <c r="A27" s="210" t="s">
        <v>190</v>
      </c>
      <c r="B27" s="181" t="s">
        <v>62</v>
      </c>
      <c r="C27" s="179"/>
      <c r="D27" s="211"/>
    </row>
    <row r="28" spans="1:4" ht="13.5" thickBot="1" x14ac:dyDescent="0.25">
      <c r="A28" s="212">
        <v>0</v>
      </c>
      <c r="B28" s="213" t="s">
        <v>194</v>
      </c>
      <c r="C28" s="214">
        <v>0</v>
      </c>
      <c r="D28" s="215" t="s">
        <v>232</v>
      </c>
    </row>
    <row r="29" spans="1:4" ht="13.5" customHeight="1" thickBot="1" x14ac:dyDescent="0.25">
      <c r="A29" s="216"/>
      <c r="B29" s="217" t="s">
        <v>146</v>
      </c>
      <c r="C29" s="218">
        <v>0</v>
      </c>
      <c r="D29" s="219"/>
    </row>
    <row r="30" spans="1:4" ht="14.25" customHeight="1" x14ac:dyDescent="0.2">
      <c r="A30" s="220"/>
      <c r="B30" s="221"/>
      <c r="C30" s="222"/>
      <c r="D30" s="223"/>
    </row>
    <row r="31" spans="1:4" x14ac:dyDescent="0.2">
      <c r="A31" s="210" t="s">
        <v>192</v>
      </c>
      <c r="B31" s="181" t="s">
        <v>68</v>
      </c>
      <c r="C31" s="179"/>
      <c r="D31" s="211"/>
    </row>
    <row r="32" spans="1:4" ht="13.5" thickBot="1" x14ac:dyDescent="0.25">
      <c r="A32" s="212">
        <v>0</v>
      </c>
      <c r="B32" s="213" t="s">
        <v>194</v>
      </c>
      <c r="C32" s="214">
        <v>0</v>
      </c>
      <c r="D32" s="215" t="s">
        <v>232</v>
      </c>
    </row>
    <row r="33" spans="1:4" ht="13.5" customHeight="1" thickBot="1" x14ac:dyDescent="0.25">
      <c r="A33" s="216"/>
      <c r="B33" s="217" t="s">
        <v>146</v>
      </c>
      <c r="C33" s="218">
        <v>0</v>
      </c>
      <c r="D33" s="219"/>
    </row>
    <row r="34" spans="1:4" ht="14.25" customHeight="1" x14ac:dyDescent="0.2">
      <c r="A34" s="220"/>
      <c r="B34" s="221"/>
      <c r="C34" s="222"/>
      <c r="D34" s="223"/>
    </row>
    <row r="35" spans="1:4" x14ac:dyDescent="0.2">
      <c r="A35" s="210" t="s">
        <v>195</v>
      </c>
      <c r="B35" s="181" t="s">
        <v>72</v>
      </c>
      <c r="C35" s="179"/>
      <c r="D35" s="211"/>
    </row>
    <row r="36" spans="1:4" ht="13.5" thickBot="1" x14ac:dyDescent="0.25">
      <c r="A36" s="212">
        <v>0</v>
      </c>
      <c r="B36" s="213" t="s">
        <v>194</v>
      </c>
      <c r="C36" s="214">
        <v>0</v>
      </c>
      <c r="D36" s="215" t="s">
        <v>232</v>
      </c>
    </row>
    <row r="37" spans="1:4" ht="13.5" customHeight="1" thickBot="1" x14ac:dyDescent="0.25">
      <c r="A37" s="216"/>
      <c r="B37" s="217" t="s">
        <v>146</v>
      </c>
      <c r="C37" s="218">
        <v>0</v>
      </c>
      <c r="D37" s="219"/>
    </row>
    <row r="38" spans="1:4" ht="14.25" customHeight="1" x14ac:dyDescent="0.2">
      <c r="A38" s="220"/>
      <c r="B38" s="221"/>
      <c r="C38" s="222"/>
      <c r="D38" s="223"/>
    </row>
    <row r="39" spans="1:4" x14ac:dyDescent="0.2">
      <c r="A39" s="210" t="s">
        <v>201</v>
      </c>
      <c r="B39" s="181" t="s">
        <v>78</v>
      </c>
      <c r="C39" s="179"/>
      <c r="D39" s="211"/>
    </row>
    <row r="40" spans="1:4" ht="13.5" thickBot="1" x14ac:dyDescent="0.25">
      <c r="A40" s="212">
        <v>0</v>
      </c>
      <c r="B40" s="213" t="s">
        <v>194</v>
      </c>
      <c r="C40" s="214">
        <v>0</v>
      </c>
      <c r="D40" s="215" t="s">
        <v>232</v>
      </c>
    </row>
    <row r="41" spans="1:4" ht="13.5" customHeight="1" thickBot="1" x14ac:dyDescent="0.25">
      <c r="A41" s="216"/>
      <c r="B41" s="217" t="s">
        <v>146</v>
      </c>
      <c r="C41" s="218">
        <v>0</v>
      </c>
      <c r="D41" s="219"/>
    </row>
    <row r="42" spans="1:4" ht="14.25" customHeight="1" x14ac:dyDescent="0.2">
      <c r="A42" s="220"/>
      <c r="B42" s="221"/>
      <c r="C42" s="222"/>
      <c r="D42" s="223"/>
    </row>
    <row r="43" spans="1:4" x14ac:dyDescent="0.2">
      <c r="A43" s="210" t="s">
        <v>202</v>
      </c>
      <c r="B43" s="181" t="s">
        <v>82</v>
      </c>
      <c r="C43" s="179"/>
      <c r="D43" s="211"/>
    </row>
    <row r="44" spans="1:4" ht="13.5" thickBot="1" x14ac:dyDescent="0.25">
      <c r="A44" s="212">
        <v>0</v>
      </c>
      <c r="B44" s="213" t="s">
        <v>194</v>
      </c>
      <c r="C44" s="214">
        <v>0</v>
      </c>
      <c r="D44" s="215" t="s">
        <v>232</v>
      </c>
    </row>
    <row r="45" spans="1:4" ht="13.5" customHeight="1" thickBot="1" x14ac:dyDescent="0.25">
      <c r="A45" s="216"/>
      <c r="B45" s="217" t="s">
        <v>146</v>
      </c>
      <c r="C45" s="218">
        <v>0</v>
      </c>
      <c r="D45" s="219"/>
    </row>
    <row r="46" spans="1:4" ht="14.25" customHeight="1" x14ac:dyDescent="0.2">
      <c r="A46" s="220"/>
      <c r="B46" s="221"/>
      <c r="C46" s="222"/>
      <c r="D46" s="223"/>
    </row>
    <row r="47" spans="1:4" x14ac:dyDescent="0.2">
      <c r="A47" s="210" t="s">
        <v>203</v>
      </c>
      <c r="B47" s="181" t="s">
        <v>92</v>
      </c>
      <c r="C47" s="179"/>
      <c r="D47" s="211"/>
    </row>
    <row r="48" spans="1:4" ht="13.5" thickBot="1" x14ac:dyDescent="0.25">
      <c r="A48" s="212">
        <v>0</v>
      </c>
      <c r="B48" s="213" t="s">
        <v>194</v>
      </c>
      <c r="C48" s="214">
        <v>0</v>
      </c>
      <c r="D48" s="215" t="s">
        <v>232</v>
      </c>
    </row>
    <row r="49" spans="1:4" ht="13.5" customHeight="1" thickBot="1" x14ac:dyDescent="0.25">
      <c r="A49" s="216"/>
      <c r="B49" s="217" t="s">
        <v>146</v>
      </c>
      <c r="C49" s="218">
        <v>0</v>
      </c>
      <c r="D49" s="219"/>
    </row>
    <row r="50" spans="1:4" ht="14.25" customHeight="1" x14ac:dyDescent="0.2">
      <c r="A50" s="220"/>
      <c r="B50" s="221"/>
      <c r="C50" s="222"/>
      <c r="D50" s="223"/>
    </row>
    <row r="51" spans="1:4" x14ac:dyDescent="0.2">
      <c r="A51" s="210" t="s">
        <v>206</v>
      </c>
      <c r="B51" s="181" t="s">
        <v>96</v>
      </c>
      <c r="C51" s="179"/>
      <c r="D51" s="211"/>
    </row>
    <row r="52" spans="1:4" ht="13.5" thickBot="1" x14ac:dyDescent="0.25">
      <c r="A52" s="212">
        <v>0</v>
      </c>
      <c r="B52" s="213" t="s">
        <v>194</v>
      </c>
      <c r="C52" s="214">
        <v>0</v>
      </c>
      <c r="D52" s="215" t="s">
        <v>232</v>
      </c>
    </row>
    <row r="53" spans="1:4" ht="13.5" customHeight="1" thickBot="1" x14ac:dyDescent="0.25">
      <c r="A53" s="216"/>
      <c r="B53" s="217" t="s">
        <v>146</v>
      </c>
      <c r="C53" s="218">
        <v>0</v>
      </c>
      <c r="D53" s="219"/>
    </row>
    <row r="54" spans="1:4" ht="14.25" customHeight="1" x14ac:dyDescent="0.2">
      <c r="A54" s="220"/>
      <c r="B54" s="221"/>
      <c r="C54" s="222"/>
      <c r="D54" s="223"/>
    </row>
    <row r="55" spans="1:4" x14ac:dyDescent="0.2">
      <c r="A55" s="210" t="s">
        <v>207</v>
      </c>
      <c r="B55" s="181" t="s">
        <v>104</v>
      </c>
      <c r="C55" s="179"/>
      <c r="D55" s="211"/>
    </row>
    <row r="56" spans="1:4" ht="13.5" thickBot="1" x14ac:dyDescent="0.25">
      <c r="A56" s="212">
        <v>0</v>
      </c>
      <c r="B56" s="213" t="s">
        <v>194</v>
      </c>
      <c r="C56" s="214">
        <v>0</v>
      </c>
      <c r="D56" s="215" t="s">
        <v>232</v>
      </c>
    </row>
    <row r="57" spans="1:4" ht="13.5" customHeight="1" thickBot="1" x14ac:dyDescent="0.25">
      <c r="A57" s="216"/>
      <c r="B57" s="217" t="s">
        <v>146</v>
      </c>
      <c r="C57" s="218">
        <v>0</v>
      </c>
      <c r="D57" s="219"/>
    </row>
    <row r="58" spans="1:4" ht="14.25" customHeight="1" x14ac:dyDescent="0.2">
      <c r="A58" s="220"/>
      <c r="B58" s="221"/>
      <c r="C58" s="222"/>
      <c r="D58" s="223"/>
    </row>
    <row r="59" spans="1:4" x14ac:dyDescent="0.2">
      <c r="A59" s="210" t="s">
        <v>208</v>
      </c>
      <c r="B59" s="181" t="s">
        <v>109</v>
      </c>
      <c r="C59" s="179"/>
      <c r="D59" s="211"/>
    </row>
    <row r="60" spans="1:4" ht="13.5" thickBot="1" x14ac:dyDescent="0.25">
      <c r="A60" s="212">
        <v>0</v>
      </c>
      <c r="B60" s="213" t="s">
        <v>194</v>
      </c>
      <c r="C60" s="214">
        <v>0</v>
      </c>
      <c r="D60" s="215" t="s">
        <v>232</v>
      </c>
    </row>
    <row r="61" spans="1:4" ht="13.5" customHeight="1" thickBot="1" x14ac:dyDescent="0.25">
      <c r="A61" s="216"/>
      <c r="B61" s="217" t="s">
        <v>146</v>
      </c>
      <c r="C61" s="218">
        <v>0</v>
      </c>
      <c r="D61" s="219"/>
    </row>
    <row r="62" spans="1:4" ht="14.25" customHeight="1" x14ac:dyDescent="0.2">
      <c r="A62" s="220"/>
      <c r="B62" s="221"/>
      <c r="C62" s="222"/>
      <c r="D62" s="223"/>
    </row>
    <row r="63" spans="1:4" x14ac:dyDescent="0.2">
      <c r="A63" s="210" t="s">
        <v>209</v>
      </c>
      <c r="B63" s="181" t="s">
        <v>116</v>
      </c>
      <c r="C63" s="179"/>
      <c r="D63" s="211"/>
    </row>
    <row r="64" spans="1:4" ht="13.5" thickBot="1" x14ac:dyDescent="0.25">
      <c r="A64" s="212">
        <v>0</v>
      </c>
      <c r="B64" s="213" t="s">
        <v>194</v>
      </c>
      <c r="C64" s="214">
        <v>0</v>
      </c>
      <c r="D64" s="215" t="s">
        <v>232</v>
      </c>
    </row>
    <row r="65" spans="1:4" ht="13.5" customHeight="1" thickBot="1" x14ac:dyDescent="0.25">
      <c r="A65" s="216"/>
      <c r="B65" s="217" t="s">
        <v>146</v>
      </c>
      <c r="C65" s="218">
        <v>0</v>
      </c>
      <c r="D65" s="219"/>
    </row>
    <row r="66" spans="1:4" ht="14.25" customHeight="1" x14ac:dyDescent="0.2">
      <c r="A66" s="220"/>
      <c r="B66" s="221"/>
      <c r="C66" s="222"/>
      <c r="D66" s="223"/>
    </row>
    <row r="67" spans="1:4" x14ac:dyDescent="0.2">
      <c r="A67" s="210" t="s">
        <v>210</v>
      </c>
      <c r="B67" s="181" t="s">
        <v>124</v>
      </c>
      <c r="C67" s="179"/>
      <c r="D67" s="211"/>
    </row>
    <row r="68" spans="1:4" ht="13.5" thickBot="1" x14ac:dyDescent="0.25">
      <c r="A68" s="212">
        <v>0</v>
      </c>
      <c r="B68" s="213" t="s">
        <v>194</v>
      </c>
      <c r="C68" s="214">
        <v>0</v>
      </c>
      <c r="D68" s="215" t="s">
        <v>232</v>
      </c>
    </row>
    <row r="69" spans="1:4" ht="13.5" customHeight="1" thickBot="1" x14ac:dyDescent="0.25">
      <c r="A69" s="216"/>
      <c r="B69" s="217" t="s">
        <v>146</v>
      </c>
      <c r="C69" s="218">
        <v>0</v>
      </c>
      <c r="D69" s="219"/>
    </row>
    <row r="70" spans="1:4" ht="14.25" customHeight="1" x14ac:dyDescent="0.2">
      <c r="A70" s="220"/>
      <c r="B70" s="221"/>
      <c r="C70" s="222"/>
      <c r="D70" s="223"/>
    </row>
    <row r="71" spans="1:4" ht="13.5" customHeight="1" thickBot="1" x14ac:dyDescent="0.25">
      <c r="A71" s="224"/>
      <c r="B71" s="225" t="s">
        <v>211</v>
      </c>
      <c r="C71" s="226">
        <f>+C69+C65+C61+C57+C53+C49+C45+C41+C37+C33+C29+C25+C21+C17+C13</f>
        <v>0</v>
      </c>
      <c r="D71" s="227"/>
    </row>
  </sheetData>
  <mergeCells count="4">
    <mergeCell ref="A2:D2"/>
    <mergeCell ref="A3:D3"/>
    <mergeCell ref="A4:D4"/>
    <mergeCell ref="A5:D5"/>
  </mergeCells>
  <printOptions horizontalCentered="1"/>
  <pageMargins left="0.5" right="0.5" top="0.5" bottom="0.5" header="0.25" footer="0.25"/>
  <pageSetup scale="80" fitToHeight="0" orientation="landscape" horizontalDpi="1200" verticalDpi="1200" r:id="rId1"/>
  <headerFooter>
    <oddHeader>&amp;LOFFICE OF HEALTH CARE ACCESS&amp;CANNUAL REPORTING&amp;RWATERBURY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7"/>
      <c r="C1" s="477"/>
      <c r="D1" s="477"/>
    </row>
    <row r="2" spans="1:6" s="229" customFormat="1" x14ac:dyDescent="0.2">
      <c r="A2" s="478" t="s">
        <v>0</v>
      </c>
      <c r="B2" s="478"/>
      <c r="C2" s="478"/>
      <c r="D2" s="478"/>
      <c r="E2" s="478"/>
      <c r="F2" s="478"/>
    </row>
    <row r="3" spans="1:6" s="229" customFormat="1" x14ac:dyDescent="0.2">
      <c r="A3" s="478" t="s">
        <v>1</v>
      </c>
      <c r="B3" s="478"/>
      <c r="C3" s="478"/>
      <c r="D3" s="478"/>
      <c r="E3" s="478"/>
      <c r="F3" s="478"/>
    </row>
    <row r="4" spans="1:6" s="229" customFormat="1" x14ac:dyDescent="0.2">
      <c r="A4" s="478" t="s">
        <v>129</v>
      </c>
      <c r="B4" s="478"/>
      <c r="C4" s="478"/>
      <c r="D4" s="478"/>
      <c r="E4" s="478"/>
      <c r="F4" s="478"/>
    </row>
    <row r="5" spans="1:6" s="229" customFormat="1" x14ac:dyDescent="0.2">
      <c r="A5" s="478" t="s">
        <v>233</v>
      </c>
      <c r="B5" s="478"/>
      <c r="C5" s="478"/>
      <c r="D5" s="478"/>
      <c r="E5" s="478"/>
      <c r="F5" s="478"/>
    </row>
    <row r="6" spans="1:6" s="229" customFormat="1" x14ac:dyDescent="0.2">
      <c r="A6" s="478" t="s">
        <v>234</v>
      </c>
      <c r="B6" s="478"/>
      <c r="C6" s="478"/>
      <c r="D6" s="478"/>
      <c r="E6" s="478"/>
      <c r="F6" s="478"/>
    </row>
    <row r="7" spans="1:6" s="229" customFormat="1" ht="13.5" customHeight="1" thickBot="1" x14ac:dyDescent="0.25">
      <c r="B7" s="476"/>
      <c r="C7" s="476"/>
      <c r="D7" s="476"/>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235</v>
      </c>
      <c r="D9" s="238" t="s">
        <v>236</v>
      </c>
      <c r="E9" s="239" t="s">
        <v>237</v>
      </c>
      <c r="F9" s="240" t="s">
        <v>238</v>
      </c>
    </row>
    <row r="10" spans="1:6" x14ac:dyDescent="0.2">
      <c r="A10" s="242"/>
      <c r="B10" s="243"/>
      <c r="C10" s="244"/>
      <c r="D10" s="245"/>
      <c r="E10" s="179"/>
      <c r="F10" s="178"/>
    </row>
    <row r="11" spans="1:6" ht="17.25" customHeight="1" thickBot="1" x14ac:dyDescent="0.25">
      <c r="A11" s="172" t="s">
        <v>140</v>
      </c>
      <c r="B11" s="246" t="s">
        <v>239</v>
      </c>
      <c r="C11" s="247"/>
      <c r="D11" s="247"/>
      <c r="E11" s="247"/>
      <c r="F11" s="248"/>
    </row>
    <row r="12" spans="1:6" ht="15.75" customHeight="1" x14ac:dyDescent="0.2">
      <c r="A12" s="249"/>
      <c r="B12" s="250" t="s">
        <v>240</v>
      </c>
      <c r="C12" s="251">
        <v>0</v>
      </c>
      <c r="D12" s="251">
        <v>0</v>
      </c>
      <c r="E12" s="251">
        <f t="shared" ref="E12:E18" si="0">D12-C12</f>
        <v>0</v>
      </c>
      <c r="F12" s="252">
        <f t="shared" ref="F12:F18" si="1">IF(C12=0,0,E12/C12)</f>
        <v>0</v>
      </c>
    </row>
    <row r="13" spans="1:6" x14ac:dyDescent="0.2">
      <c r="A13" s="253">
        <v>1</v>
      </c>
      <c r="B13" s="254" t="s">
        <v>241</v>
      </c>
      <c r="C13" s="255">
        <v>0</v>
      </c>
      <c r="D13" s="255">
        <v>0</v>
      </c>
      <c r="E13" s="255">
        <f t="shared" si="0"/>
        <v>0</v>
      </c>
      <c r="F13" s="256">
        <f t="shared" si="1"/>
        <v>0</v>
      </c>
    </row>
    <row r="14" spans="1:6" x14ac:dyDescent="0.2">
      <c r="A14" s="253">
        <v>2</v>
      </c>
      <c r="B14" s="254" t="s">
        <v>242</v>
      </c>
      <c r="C14" s="255">
        <v>0</v>
      </c>
      <c r="D14" s="255">
        <v>0</v>
      </c>
      <c r="E14" s="255">
        <f t="shared" si="0"/>
        <v>0</v>
      </c>
      <c r="F14" s="256">
        <f t="shared" si="1"/>
        <v>0</v>
      </c>
    </row>
    <row r="15" spans="1:6" x14ac:dyDescent="0.2">
      <c r="A15" s="253">
        <v>3</v>
      </c>
      <c r="B15" s="254" t="s">
        <v>243</v>
      </c>
      <c r="C15" s="255">
        <v>0</v>
      </c>
      <c r="D15" s="255">
        <v>0</v>
      </c>
      <c r="E15" s="255">
        <f t="shared" si="0"/>
        <v>0</v>
      </c>
      <c r="F15" s="256">
        <f t="shared" si="1"/>
        <v>0</v>
      </c>
    </row>
    <row r="16" spans="1:6" x14ac:dyDescent="0.2">
      <c r="A16" s="253">
        <v>4</v>
      </c>
      <c r="B16" s="254" t="s">
        <v>244</v>
      </c>
      <c r="C16" s="255">
        <v>0</v>
      </c>
      <c r="D16" s="255">
        <v>0</v>
      </c>
      <c r="E16" s="255">
        <f t="shared" si="0"/>
        <v>0</v>
      </c>
      <c r="F16" s="256">
        <f t="shared" si="1"/>
        <v>0</v>
      </c>
    </row>
    <row r="17" spans="1:6" x14ac:dyDescent="0.2">
      <c r="A17" s="257"/>
      <c r="B17" s="258" t="s">
        <v>245</v>
      </c>
      <c r="C17" s="259">
        <f>C12+(C13+C14-C15+C16)</f>
        <v>0</v>
      </c>
      <c r="D17" s="259">
        <f>D12+(D13+D14-D15+D16)</f>
        <v>0</v>
      </c>
      <c r="E17" s="259">
        <f t="shared" si="0"/>
        <v>0</v>
      </c>
      <c r="F17" s="260">
        <f t="shared" si="1"/>
        <v>0</v>
      </c>
    </row>
    <row r="18" spans="1:6" x14ac:dyDescent="0.2">
      <c r="A18" s="261">
        <v>5</v>
      </c>
      <c r="B18" s="262" t="s">
        <v>246</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147</v>
      </c>
      <c r="B20" s="246" t="s">
        <v>247</v>
      </c>
      <c r="C20" s="247"/>
      <c r="D20" s="247"/>
      <c r="E20" s="247"/>
      <c r="F20" s="248"/>
    </row>
    <row r="21" spans="1:6" ht="15.75" customHeight="1" x14ac:dyDescent="0.2">
      <c r="A21" s="249"/>
      <c r="B21" s="250" t="s">
        <v>240</v>
      </c>
      <c r="C21" s="251">
        <v>15892174.390000001</v>
      </c>
      <c r="D21" s="251">
        <v>16364097.300000001</v>
      </c>
      <c r="E21" s="251">
        <f t="shared" ref="E21:E27" si="2">D21-C21</f>
        <v>471922.91000000015</v>
      </c>
      <c r="F21" s="252">
        <f t="shared" ref="F21:F27" si="3">IF(C21=0,0,E21/C21)</f>
        <v>2.969530149989753E-2</v>
      </c>
    </row>
    <row r="22" spans="1:6" x14ac:dyDescent="0.2">
      <c r="A22" s="253">
        <v>1</v>
      </c>
      <c r="B22" s="254" t="s">
        <v>241</v>
      </c>
      <c r="C22" s="255">
        <v>0</v>
      </c>
      <c r="D22" s="255">
        <v>0</v>
      </c>
      <c r="E22" s="255">
        <f t="shared" si="2"/>
        <v>0</v>
      </c>
      <c r="F22" s="256">
        <f t="shared" si="3"/>
        <v>0</v>
      </c>
    </row>
    <row r="23" spans="1:6" x14ac:dyDescent="0.2">
      <c r="A23" s="253">
        <v>2</v>
      </c>
      <c r="B23" s="254" t="s">
        <v>242</v>
      </c>
      <c r="C23" s="255">
        <v>1263370.79</v>
      </c>
      <c r="D23" s="255">
        <v>322286.08000000002</v>
      </c>
      <c r="E23" s="255">
        <f t="shared" si="2"/>
        <v>-941084.71</v>
      </c>
      <c r="F23" s="256">
        <f t="shared" si="3"/>
        <v>-0.7448998484443351</v>
      </c>
    </row>
    <row r="24" spans="1:6" x14ac:dyDescent="0.2">
      <c r="A24" s="253">
        <v>3</v>
      </c>
      <c r="B24" s="254" t="s">
        <v>243</v>
      </c>
      <c r="C24" s="255">
        <v>105118.72</v>
      </c>
      <c r="D24" s="255">
        <v>268370.65000000002</v>
      </c>
      <c r="E24" s="255">
        <f t="shared" si="2"/>
        <v>163251.93000000002</v>
      </c>
      <c r="F24" s="256">
        <f t="shared" si="3"/>
        <v>1.5530243328685891</v>
      </c>
    </row>
    <row r="25" spans="1:6" x14ac:dyDescent="0.2">
      <c r="A25" s="253">
        <v>4</v>
      </c>
      <c r="B25" s="254" t="s">
        <v>244</v>
      </c>
      <c r="C25" s="255">
        <v>-686329.16</v>
      </c>
      <c r="D25" s="255">
        <v>-985817.85</v>
      </c>
      <c r="E25" s="255">
        <f t="shared" si="2"/>
        <v>-299488.68999999994</v>
      </c>
      <c r="F25" s="256">
        <f t="shared" si="3"/>
        <v>0.43636305646695811</v>
      </c>
    </row>
    <row r="26" spans="1:6" x14ac:dyDescent="0.2">
      <c r="A26" s="257"/>
      <c r="B26" s="258" t="s">
        <v>245</v>
      </c>
      <c r="C26" s="259">
        <f>C21+(C22+C23-C24+C25)</f>
        <v>16364097.300000001</v>
      </c>
      <c r="D26" s="259">
        <f>D21+(D22+D23-D24+D25)</f>
        <v>15432194.880000001</v>
      </c>
      <c r="E26" s="259">
        <f t="shared" si="2"/>
        <v>-931902.41999999993</v>
      </c>
      <c r="F26" s="260">
        <f t="shared" si="3"/>
        <v>-5.6947988203418946E-2</v>
      </c>
    </row>
    <row r="27" spans="1:6" x14ac:dyDescent="0.2">
      <c r="A27" s="261">
        <v>5</v>
      </c>
      <c r="B27" s="262" t="s">
        <v>246</v>
      </c>
      <c r="C27" s="263">
        <v>10000</v>
      </c>
      <c r="D27" s="263">
        <v>10000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148</v>
      </c>
      <c r="B29" s="246" t="s">
        <v>248</v>
      </c>
      <c r="C29" s="247"/>
      <c r="D29" s="247"/>
      <c r="E29" s="247"/>
      <c r="F29" s="248"/>
    </row>
    <row r="30" spans="1:6" ht="15.75" customHeight="1" x14ac:dyDescent="0.2">
      <c r="A30" s="249"/>
      <c r="B30" s="250" t="s">
        <v>240</v>
      </c>
      <c r="C30" s="251">
        <v>0</v>
      </c>
      <c r="D30" s="251">
        <v>0</v>
      </c>
      <c r="E30" s="251">
        <f t="shared" ref="E30:E36" si="4">D30-C30</f>
        <v>0</v>
      </c>
      <c r="F30" s="252">
        <f t="shared" ref="F30:F36" si="5">IF(C30=0,0,E30/C30)</f>
        <v>0</v>
      </c>
    </row>
    <row r="31" spans="1:6" x14ac:dyDescent="0.2">
      <c r="A31" s="253">
        <v>1</v>
      </c>
      <c r="B31" s="254" t="s">
        <v>241</v>
      </c>
      <c r="C31" s="255">
        <v>0</v>
      </c>
      <c r="D31" s="255">
        <v>0</v>
      </c>
      <c r="E31" s="255">
        <f t="shared" si="4"/>
        <v>0</v>
      </c>
      <c r="F31" s="256">
        <f t="shared" si="5"/>
        <v>0</v>
      </c>
    </row>
    <row r="32" spans="1:6" x14ac:dyDescent="0.2">
      <c r="A32" s="253">
        <v>2</v>
      </c>
      <c r="B32" s="254" t="s">
        <v>242</v>
      </c>
      <c r="C32" s="255">
        <v>0</v>
      </c>
      <c r="D32" s="255">
        <v>0</v>
      </c>
      <c r="E32" s="255">
        <f t="shared" si="4"/>
        <v>0</v>
      </c>
      <c r="F32" s="256">
        <f t="shared" si="5"/>
        <v>0</v>
      </c>
    </row>
    <row r="33" spans="1:6" x14ac:dyDescent="0.2">
      <c r="A33" s="253">
        <v>3</v>
      </c>
      <c r="B33" s="254" t="s">
        <v>243</v>
      </c>
      <c r="C33" s="255">
        <v>0</v>
      </c>
      <c r="D33" s="255">
        <v>0</v>
      </c>
      <c r="E33" s="255">
        <f t="shared" si="4"/>
        <v>0</v>
      </c>
      <c r="F33" s="256">
        <f t="shared" si="5"/>
        <v>0</v>
      </c>
    </row>
    <row r="34" spans="1:6" x14ac:dyDescent="0.2">
      <c r="A34" s="253">
        <v>4</v>
      </c>
      <c r="B34" s="254" t="s">
        <v>244</v>
      </c>
      <c r="C34" s="255">
        <v>0</v>
      </c>
      <c r="D34" s="255">
        <v>0</v>
      </c>
      <c r="E34" s="255">
        <f t="shared" si="4"/>
        <v>0</v>
      </c>
      <c r="F34" s="256">
        <f t="shared" si="5"/>
        <v>0</v>
      </c>
    </row>
    <row r="35" spans="1:6" x14ac:dyDescent="0.2">
      <c r="A35" s="257"/>
      <c r="B35" s="258" t="s">
        <v>245</v>
      </c>
      <c r="C35" s="259">
        <f>C30+(C31+C32-C33+C34)</f>
        <v>0</v>
      </c>
      <c r="D35" s="259">
        <f>D30+(D31+D32-D33+D34)</f>
        <v>0</v>
      </c>
      <c r="E35" s="259">
        <f t="shared" si="4"/>
        <v>0</v>
      </c>
      <c r="F35" s="260">
        <f t="shared" si="5"/>
        <v>0</v>
      </c>
    </row>
    <row r="36" spans="1:6" x14ac:dyDescent="0.2">
      <c r="A36" s="261">
        <v>5</v>
      </c>
      <c r="B36" s="262" t="s">
        <v>246</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scale="95" fitToHeight="0" orientation="landscape" horizontalDpi="1200" verticalDpi="1200" r:id="rId1"/>
  <headerFooter>
    <oddHeader>&amp;L&amp;10OFFICE OF HEALTH CARE ACCESS&amp;C&amp;10ANNUAL REPORTING&amp;R&amp;10WATERBURY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0"/>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88" t="s">
        <v>0</v>
      </c>
      <c r="B1" s="489"/>
      <c r="C1" s="490"/>
    </row>
    <row r="2" spans="1:4" ht="12.75" customHeight="1" x14ac:dyDescent="0.25">
      <c r="A2" s="488" t="s">
        <v>1</v>
      </c>
      <c r="B2" s="489"/>
      <c r="C2" s="490"/>
    </row>
    <row r="3" spans="1:4" ht="12.75" customHeight="1" x14ac:dyDescent="0.25">
      <c r="A3" s="488" t="s">
        <v>2</v>
      </c>
      <c r="B3" s="489"/>
      <c r="C3" s="490"/>
    </row>
    <row r="4" spans="1:4" ht="12.75" customHeight="1" x14ac:dyDescent="0.25">
      <c r="A4" s="488" t="s">
        <v>249</v>
      </c>
      <c r="B4" s="489"/>
      <c r="C4" s="490"/>
    </row>
    <row r="5" spans="1:4" ht="12.75" customHeight="1" thickBot="1" x14ac:dyDescent="0.3">
      <c r="A5" s="491"/>
      <c r="B5" s="492"/>
      <c r="C5" s="493"/>
    </row>
    <row r="6" spans="1:4" ht="15.75" customHeight="1" thickBot="1" x14ac:dyDescent="0.3">
      <c r="A6" s="494" t="s">
        <v>250</v>
      </c>
      <c r="B6" s="495"/>
      <c r="C6" s="496"/>
    </row>
    <row r="7" spans="1:4" ht="15.75" customHeight="1" thickBot="1" x14ac:dyDescent="0.3">
      <c r="A7" s="271">
        <v>-1</v>
      </c>
      <c r="B7" s="272">
        <v>-2</v>
      </c>
      <c r="C7" s="272">
        <v>-3</v>
      </c>
    </row>
    <row r="8" spans="1:4" ht="16.5" thickBot="1" x14ac:dyDescent="0.3">
      <c r="A8" s="273" t="s">
        <v>251</v>
      </c>
      <c r="B8" s="274" t="s">
        <v>252</v>
      </c>
      <c r="C8" s="275" t="s">
        <v>253</v>
      </c>
    </row>
    <row r="9" spans="1:4" s="277" customFormat="1" ht="12.75" customHeight="1" x14ac:dyDescent="0.25">
      <c r="A9" s="479" t="s">
        <v>254</v>
      </c>
      <c r="B9" s="480"/>
      <c r="C9" s="276">
        <v>67</v>
      </c>
    </row>
    <row r="10" spans="1:4" s="277" customFormat="1" ht="15.75" customHeight="1" x14ac:dyDescent="0.25">
      <c r="A10" s="481" t="s">
        <v>255</v>
      </c>
      <c r="B10" s="482"/>
      <c r="C10" s="276">
        <v>67</v>
      </c>
      <c r="D10" s="278"/>
    </row>
    <row r="11" spans="1:4" s="277" customFormat="1" ht="12.75" customHeight="1" thickBot="1" x14ac:dyDescent="0.3">
      <c r="A11" s="483" t="s">
        <v>256</v>
      </c>
      <c r="B11" s="484"/>
      <c r="C11" s="279">
        <v>268370.65000000002</v>
      </c>
      <c r="D11" s="278"/>
    </row>
    <row r="12" spans="1:4" s="277" customFormat="1" ht="15.75" customHeight="1" thickBot="1" x14ac:dyDescent="0.3">
      <c r="A12" s="485"/>
      <c r="B12" s="486"/>
      <c r="C12" s="487"/>
      <c r="D12" s="278"/>
    </row>
    <row r="13" spans="1:4" s="277" customFormat="1" ht="15.75" customHeight="1" x14ac:dyDescent="0.25">
      <c r="A13" s="280" t="s">
        <v>257</v>
      </c>
      <c r="B13" s="281" t="s">
        <v>258</v>
      </c>
      <c r="C13" s="282">
        <v>4303.47</v>
      </c>
    </row>
    <row r="14" spans="1:4" s="277" customFormat="1" ht="12.75" customHeight="1" x14ac:dyDescent="0.25">
      <c r="A14" s="280" t="s">
        <v>259</v>
      </c>
      <c r="B14" s="281" t="s">
        <v>258</v>
      </c>
      <c r="C14" s="282">
        <v>3440.17</v>
      </c>
    </row>
    <row r="15" spans="1:4" s="277" customFormat="1" ht="12.75" customHeight="1" x14ac:dyDescent="0.25">
      <c r="A15" s="280" t="s">
        <v>260</v>
      </c>
      <c r="B15" s="281" t="s">
        <v>261</v>
      </c>
      <c r="C15" s="282">
        <v>225.39</v>
      </c>
    </row>
    <row r="16" spans="1:4" s="277" customFormat="1" ht="12.75" customHeight="1" x14ac:dyDescent="0.25">
      <c r="A16" s="280" t="s">
        <v>262</v>
      </c>
      <c r="B16" s="281" t="s">
        <v>258</v>
      </c>
      <c r="C16" s="282">
        <v>462.1</v>
      </c>
    </row>
    <row r="17" spans="1:3" s="277" customFormat="1" ht="12.75" customHeight="1" x14ac:dyDescent="0.25">
      <c r="A17" s="280" t="s">
        <v>263</v>
      </c>
      <c r="B17" s="281" t="s">
        <v>258</v>
      </c>
      <c r="C17" s="282">
        <v>5005.99</v>
      </c>
    </row>
    <row r="18" spans="1:3" s="277" customFormat="1" ht="12.75" customHeight="1" x14ac:dyDescent="0.25">
      <c r="A18" s="280" t="s">
        <v>264</v>
      </c>
      <c r="B18" s="281" t="s">
        <v>258</v>
      </c>
      <c r="C18" s="282">
        <v>1841.03</v>
      </c>
    </row>
    <row r="19" spans="1:3" s="277" customFormat="1" ht="12.75" customHeight="1" x14ac:dyDescent="0.25">
      <c r="A19" s="280" t="s">
        <v>265</v>
      </c>
      <c r="B19" s="281" t="s">
        <v>258</v>
      </c>
      <c r="C19" s="282">
        <v>1935.49</v>
      </c>
    </row>
    <row r="20" spans="1:3" s="277" customFormat="1" ht="12.75" customHeight="1" x14ac:dyDescent="0.25">
      <c r="A20" s="280" t="s">
        <v>266</v>
      </c>
      <c r="B20" s="281" t="s">
        <v>267</v>
      </c>
      <c r="C20" s="282">
        <v>227.51</v>
      </c>
    </row>
    <row r="21" spans="1:3" s="277" customFormat="1" ht="12.75" customHeight="1" x14ac:dyDescent="0.25">
      <c r="A21" s="280" t="s">
        <v>268</v>
      </c>
      <c r="B21" s="281" t="s">
        <v>258</v>
      </c>
      <c r="C21" s="282">
        <v>3000</v>
      </c>
    </row>
    <row r="22" spans="1:3" s="277" customFormat="1" ht="12.75" customHeight="1" x14ac:dyDescent="0.25">
      <c r="A22" s="280" t="s">
        <v>269</v>
      </c>
      <c r="B22" s="281" t="s">
        <v>258</v>
      </c>
      <c r="C22" s="282">
        <v>2711.12</v>
      </c>
    </row>
    <row r="23" spans="1:3" s="277" customFormat="1" ht="12.75" customHeight="1" x14ac:dyDescent="0.25">
      <c r="A23" s="280" t="s">
        <v>270</v>
      </c>
      <c r="B23" s="281" t="s">
        <v>258</v>
      </c>
      <c r="C23" s="282">
        <v>4602.5200000000004</v>
      </c>
    </row>
    <row r="24" spans="1:3" s="277" customFormat="1" ht="12.75" customHeight="1" x14ac:dyDescent="0.25">
      <c r="A24" s="280" t="s">
        <v>271</v>
      </c>
      <c r="B24" s="281" t="s">
        <v>258</v>
      </c>
      <c r="C24" s="282">
        <v>2528.6999999999998</v>
      </c>
    </row>
    <row r="25" spans="1:3" s="277" customFormat="1" ht="12.75" customHeight="1" x14ac:dyDescent="0.25">
      <c r="A25" s="280" t="s">
        <v>272</v>
      </c>
      <c r="B25" s="281" t="s">
        <v>258</v>
      </c>
      <c r="C25" s="282">
        <v>5757.32</v>
      </c>
    </row>
    <row r="26" spans="1:3" s="277" customFormat="1" ht="12.75" customHeight="1" x14ac:dyDescent="0.25">
      <c r="A26" s="280" t="s">
        <v>273</v>
      </c>
      <c r="B26" s="281" t="s">
        <v>274</v>
      </c>
      <c r="C26" s="282">
        <v>1137.3</v>
      </c>
    </row>
    <row r="27" spans="1:3" s="277" customFormat="1" ht="12.75" customHeight="1" x14ac:dyDescent="0.25">
      <c r="A27" s="280" t="s">
        <v>275</v>
      </c>
      <c r="B27" s="281" t="s">
        <v>258</v>
      </c>
      <c r="C27" s="282">
        <v>1792.31</v>
      </c>
    </row>
    <row r="28" spans="1:3" s="277" customFormat="1" ht="12.75" customHeight="1" x14ac:dyDescent="0.25">
      <c r="A28" s="280" t="s">
        <v>276</v>
      </c>
      <c r="B28" s="281" t="s">
        <v>258</v>
      </c>
      <c r="C28" s="282">
        <v>10317.370000000001</v>
      </c>
    </row>
    <row r="29" spans="1:3" s="277" customFormat="1" ht="12.75" customHeight="1" x14ac:dyDescent="0.25">
      <c r="A29" s="280" t="s">
        <v>277</v>
      </c>
      <c r="B29" s="281" t="s">
        <v>258</v>
      </c>
      <c r="C29" s="282">
        <v>2972.22</v>
      </c>
    </row>
    <row r="30" spans="1:3" s="277" customFormat="1" ht="12.75" customHeight="1" x14ac:dyDescent="0.25">
      <c r="A30" s="280" t="s">
        <v>278</v>
      </c>
      <c r="B30" s="281" t="s">
        <v>279</v>
      </c>
      <c r="C30" s="282">
        <v>225.2</v>
      </c>
    </row>
    <row r="31" spans="1:3" s="277" customFormat="1" ht="12.75" customHeight="1" x14ac:dyDescent="0.25">
      <c r="A31" s="280" t="s">
        <v>280</v>
      </c>
      <c r="B31" s="281" t="s">
        <v>274</v>
      </c>
      <c r="C31" s="282">
        <v>1240.3399999999999</v>
      </c>
    </row>
    <row r="32" spans="1:3" s="277" customFormat="1" ht="12.75" customHeight="1" x14ac:dyDescent="0.25">
      <c r="A32" s="280" t="s">
        <v>281</v>
      </c>
      <c r="B32" s="281" t="s">
        <v>258</v>
      </c>
      <c r="C32" s="282">
        <v>51378.84</v>
      </c>
    </row>
    <row r="33" spans="1:3" s="277" customFormat="1" ht="12.75" customHeight="1" x14ac:dyDescent="0.25">
      <c r="A33" s="280" t="s">
        <v>282</v>
      </c>
      <c r="B33" s="281" t="s">
        <v>274</v>
      </c>
      <c r="C33" s="282">
        <v>1269.27</v>
      </c>
    </row>
    <row r="34" spans="1:3" s="277" customFormat="1" ht="12.75" customHeight="1" x14ac:dyDescent="0.25">
      <c r="A34" s="280" t="s">
        <v>283</v>
      </c>
      <c r="B34" s="281" t="s">
        <v>284</v>
      </c>
      <c r="C34" s="282">
        <v>50</v>
      </c>
    </row>
    <row r="35" spans="1:3" s="277" customFormat="1" ht="12.75" customHeight="1" x14ac:dyDescent="0.25">
      <c r="A35" s="280" t="s">
        <v>285</v>
      </c>
      <c r="B35" s="281" t="s">
        <v>258</v>
      </c>
      <c r="C35" s="282">
        <v>4009.32</v>
      </c>
    </row>
    <row r="36" spans="1:3" s="277" customFormat="1" ht="12.75" customHeight="1" x14ac:dyDescent="0.25">
      <c r="A36" s="280" t="s">
        <v>286</v>
      </c>
      <c r="B36" s="281" t="s">
        <v>287</v>
      </c>
      <c r="C36" s="282">
        <v>126.58</v>
      </c>
    </row>
    <row r="37" spans="1:3" s="277" customFormat="1" ht="12.75" customHeight="1" x14ac:dyDescent="0.25">
      <c r="A37" s="280" t="s">
        <v>288</v>
      </c>
      <c r="B37" s="281" t="s">
        <v>287</v>
      </c>
      <c r="C37" s="282">
        <v>20950.63</v>
      </c>
    </row>
    <row r="38" spans="1:3" s="277" customFormat="1" ht="12.75" customHeight="1" x14ac:dyDescent="0.25">
      <c r="A38" s="280" t="s">
        <v>289</v>
      </c>
      <c r="B38" s="281" t="s">
        <v>279</v>
      </c>
      <c r="C38" s="282">
        <v>755.05</v>
      </c>
    </row>
    <row r="39" spans="1:3" s="277" customFormat="1" ht="12.75" customHeight="1" x14ac:dyDescent="0.25">
      <c r="A39" s="280" t="s">
        <v>290</v>
      </c>
      <c r="B39" s="281" t="s">
        <v>287</v>
      </c>
      <c r="C39" s="282">
        <v>26.89</v>
      </c>
    </row>
    <row r="40" spans="1:3" s="277" customFormat="1" ht="12.75" customHeight="1" x14ac:dyDescent="0.25">
      <c r="A40" s="280" t="s">
        <v>291</v>
      </c>
      <c r="B40" s="281" t="s">
        <v>287</v>
      </c>
      <c r="C40" s="282">
        <v>481.8</v>
      </c>
    </row>
    <row r="41" spans="1:3" s="277" customFormat="1" ht="12.75" customHeight="1" x14ac:dyDescent="0.25">
      <c r="A41" s="280" t="s">
        <v>292</v>
      </c>
      <c r="B41" s="281" t="s">
        <v>274</v>
      </c>
      <c r="C41" s="282">
        <v>790.2</v>
      </c>
    </row>
    <row r="42" spans="1:3" s="277" customFormat="1" ht="12.75" customHeight="1" x14ac:dyDescent="0.25">
      <c r="A42" s="280" t="s">
        <v>293</v>
      </c>
      <c r="B42" s="281" t="s">
        <v>287</v>
      </c>
      <c r="C42" s="282">
        <v>15.26</v>
      </c>
    </row>
    <row r="43" spans="1:3" s="277" customFormat="1" ht="12.75" customHeight="1" x14ac:dyDescent="0.25">
      <c r="A43" s="280" t="s">
        <v>294</v>
      </c>
      <c r="B43" s="281" t="s">
        <v>258</v>
      </c>
      <c r="C43" s="282">
        <v>4402.13</v>
      </c>
    </row>
    <row r="44" spans="1:3" s="277" customFormat="1" ht="12.75" customHeight="1" x14ac:dyDescent="0.25">
      <c r="A44" s="280" t="s">
        <v>295</v>
      </c>
      <c r="B44" s="281" t="s">
        <v>258</v>
      </c>
      <c r="C44" s="282">
        <v>2013.59</v>
      </c>
    </row>
    <row r="45" spans="1:3" s="277" customFormat="1" ht="12.75" customHeight="1" x14ac:dyDescent="0.25">
      <c r="A45" s="280" t="s">
        <v>296</v>
      </c>
      <c r="B45" s="281" t="s">
        <v>258</v>
      </c>
      <c r="C45" s="282">
        <v>2500</v>
      </c>
    </row>
    <row r="46" spans="1:3" s="277" customFormat="1" ht="12.75" customHeight="1" x14ac:dyDescent="0.25">
      <c r="A46" s="280" t="s">
        <v>297</v>
      </c>
      <c r="B46" s="281" t="s">
        <v>274</v>
      </c>
      <c r="C46" s="282">
        <v>1000</v>
      </c>
    </row>
    <row r="47" spans="1:3" s="277" customFormat="1" ht="12.75" customHeight="1" x14ac:dyDescent="0.25">
      <c r="A47" s="280" t="s">
        <v>298</v>
      </c>
      <c r="B47" s="281" t="s">
        <v>274</v>
      </c>
      <c r="C47" s="282">
        <v>954.11</v>
      </c>
    </row>
    <row r="48" spans="1:3" s="277" customFormat="1" ht="12.75" customHeight="1" x14ac:dyDescent="0.25">
      <c r="A48" s="280" t="s">
        <v>299</v>
      </c>
      <c r="B48" s="281" t="s">
        <v>300</v>
      </c>
      <c r="C48" s="282">
        <v>1925.6</v>
      </c>
    </row>
    <row r="49" spans="1:3" s="277" customFormat="1" ht="12.75" customHeight="1" x14ac:dyDescent="0.25">
      <c r="A49" s="280" t="s">
        <v>301</v>
      </c>
      <c r="B49" s="281" t="s">
        <v>274</v>
      </c>
      <c r="C49" s="282">
        <v>735.53</v>
      </c>
    </row>
    <row r="50" spans="1:3" s="277" customFormat="1" ht="12.75" customHeight="1" x14ac:dyDescent="0.25">
      <c r="A50" s="280" t="s">
        <v>302</v>
      </c>
      <c r="B50" s="281" t="s">
        <v>258</v>
      </c>
      <c r="C50" s="282">
        <v>2979.39</v>
      </c>
    </row>
    <row r="51" spans="1:3" s="277" customFormat="1" ht="12.75" customHeight="1" x14ac:dyDescent="0.25">
      <c r="A51" s="280" t="s">
        <v>303</v>
      </c>
      <c r="B51" s="281" t="s">
        <v>258</v>
      </c>
      <c r="C51" s="282">
        <v>7374.85</v>
      </c>
    </row>
    <row r="52" spans="1:3" s="277" customFormat="1" ht="12.75" customHeight="1" x14ac:dyDescent="0.25">
      <c r="A52" s="280" t="s">
        <v>304</v>
      </c>
      <c r="B52" s="281" t="s">
        <v>274</v>
      </c>
      <c r="C52" s="282">
        <v>1295.57</v>
      </c>
    </row>
    <row r="53" spans="1:3" s="277" customFormat="1" ht="12.75" customHeight="1" x14ac:dyDescent="0.25">
      <c r="A53" s="280" t="s">
        <v>305</v>
      </c>
      <c r="B53" s="281" t="s">
        <v>287</v>
      </c>
      <c r="C53" s="282">
        <v>540</v>
      </c>
    </row>
    <row r="54" spans="1:3" s="277" customFormat="1" ht="12.75" customHeight="1" x14ac:dyDescent="0.25">
      <c r="A54" s="280" t="s">
        <v>306</v>
      </c>
      <c r="B54" s="281" t="s">
        <v>274</v>
      </c>
      <c r="C54" s="282">
        <v>1574</v>
      </c>
    </row>
    <row r="55" spans="1:3" s="277" customFormat="1" ht="12.75" customHeight="1" x14ac:dyDescent="0.25">
      <c r="A55" s="280" t="s">
        <v>307</v>
      </c>
      <c r="B55" s="281" t="s">
        <v>308</v>
      </c>
      <c r="C55" s="282">
        <v>11551.24</v>
      </c>
    </row>
    <row r="56" spans="1:3" s="277" customFormat="1" ht="12.75" customHeight="1" x14ac:dyDescent="0.25">
      <c r="A56" s="280" t="s">
        <v>309</v>
      </c>
      <c r="B56" s="281" t="s">
        <v>258</v>
      </c>
      <c r="C56" s="282">
        <v>2000</v>
      </c>
    </row>
    <row r="57" spans="1:3" s="277" customFormat="1" ht="12.75" customHeight="1" x14ac:dyDescent="0.25">
      <c r="A57" s="280" t="s">
        <v>310</v>
      </c>
      <c r="B57" s="281" t="s">
        <v>308</v>
      </c>
      <c r="C57" s="282">
        <v>9902.7199999999993</v>
      </c>
    </row>
    <row r="58" spans="1:3" s="277" customFormat="1" ht="12.75" customHeight="1" x14ac:dyDescent="0.25">
      <c r="A58" s="280" t="s">
        <v>311</v>
      </c>
      <c r="B58" s="281" t="s">
        <v>279</v>
      </c>
      <c r="C58" s="282">
        <v>2100</v>
      </c>
    </row>
    <row r="59" spans="1:3" s="277" customFormat="1" ht="12.75" customHeight="1" x14ac:dyDescent="0.25">
      <c r="A59" s="280" t="s">
        <v>312</v>
      </c>
      <c r="B59" s="281" t="s">
        <v>279</v>
      </c>
      <c r="C59" s="282">
        <v>546.57000000000005</v>
      </c>
    </row>
    <row r="60" spans="1:3" s="277" customFormat="1" ht="12.75" customHeight="1" x14ac:dyDescent="0.25">
      <c r="A60" s="280" t="s">
        <v>313</v>
      </c>
      <c r="B60" s="281" t="s">
        <v>287</v>
      </c>
      <c r="C60" s="282">
        <v>670</v>
      </c>
    </row>
    <row r="61" spans="1:3" s="277" customFormat="1" ht="12.75" customHeight="1" x14ac:dyDescent="0.25">
      <c r="A61" s="280" t="s">
        <v>314</v>
      </c>
      <c r="B61" s="281" t="s">
        <v>300</v>
      </c>
      <c r="C61" s="282">
        <v>1260.77</v>
      </c>
    </row>
    <row r="62" spans="1:3" s="277" customFormat="1" ht="12.75" customHeight="1" x14ac:dyDescent="0.25">
      <c r="A62" s="280" t="s">
        <v>315</v>
      </c>
      <c r="B62" s="281" t="s">
        <v>300</v>
      </c>
      <c r="C62" s="282">
        <v>3248.4</v>
      </c>
    </row>
    <row r="63" spans="1:3" s="277" customFormat="1" ht="12.75" customHeight="1" x14ac:dyDescent="0.25">
      <c r="A63" s="280" t="s">
        <v>316</v>
      </c>
      <c r="B63" s="281" t="s">
        <v>300</v>
      </c>
      <c r="C63" s="282">
        <v>1600.5</v>
      </c>
    </row>
    <row r="64" spans="1:3" s="277" customFormat="1" ht="12.75" customHeight="1" x14ac:dyDescent="0.25">
      <c r="A64" s="280" t="s">
        <v>317</v>
      </c>
      <c r="B64" s="281" t="s">
        <v>279</v>
      </c>
      <c r="C64" s="282">
        <v>666.95</v>
      </c>
    </row>
    <row r="65" spans="1:3" s="277" customFormat="1" ht="12.75" customHeight="1" x14ac:dyDescent="0.25">
      <c r="A65" s="280" t="s">
        <v>318</v>
      </c>
      <c r="B65" s="281" t="s">
        <v>319</v>
      </c>
      <c r="C65" s="282">
        <v>3497.63</v>
      </c>
    </row>
    <row r="66" spans="1:3" s="277" customFormat="1" ht="12.75" customHeight="1" x14ac:dyDescent="0.25">
      <c r="A66" s="280" t="s">
        <v>320</v>
      </c>
      <c r="B66" s="281" t="s">
        <v>261</v>
      </c>
      <c r="C66" s="282">
        <v>653.70000000000005</v>
      </c>
    </row>
    <row r="67" spans="1:3" s="277" customFormat="1" ht="12.75" customHeight="1" x14ac:dyDescent="0.25">
      <c r="A67" s="280" t="s">
        <v>321</v>
      </c>
      <c r="B67" s="281" t="s">
        <v>308</v>
      </c>
      <c r="C67" s="282">
        <v>11323.27</v>
      </c>
    </row>
    <row r="68" spans="1:3" s="277" customFormat="1" ht="12.75" customHeight="1" x14ac:dyDescent="0.25">
      <c r="A68" s="280" t="s">
        <v>322</v>
      </c>
      <c r="B68" s="281" t="s">
        <v>258</v>
      </c>
      <c r="C68" s="282">
        <v>5447.85</v>
      </c>
    </row>
    <row r="69" spans="1:3" s="277" customFormat="1" ht="12.75" customHeight="1" x14ac:dyDescent="0.25">
      <c r="A69" s="280" t="s">
        <v>323</v>
      </c>
      <c r="B69" s="281" t="s">
        <v>308</v>
      </c>
      <c r="C69" s="282">
        <v>1838.22</v>
      </c>
    </row>
    <row r="70" spans="1:3" s="277" customFormat="1" ht="12.75" customHeight="1" x14ac:dyDescent="0.25">
      <c r="A70" s="280" t="s">
        <v>324</v>
      </c>
      <c r="B70" s="281" t="s">
        <v>308</v>
      </c>
      <c r="C70" s="282">
        <v>9135.75</v>
      </c>
    </row>
    <row r="71" spans="1:3" s="277" customFormat="1" ht="12.75" customHeight="1" x14ac:dyDescent="0.25">
      <c r="A71" s="280" t="s">
        <v>325</v>
      </c>
      <c r="B71" s="281" t="s">
        <v>258</v>
      </c>
      <c r="C71" s="282">
        <v>4414.59</v>
      </c>
    </row>
    <row r="72" spans="1:3" s="277" customFormat="1" ht="12.75" customHeight="1" x14ac:dyDescent="0.25">
      <c r="A72" s="280" t="s">
        <v>326</v>
      </c>
      <c r="B72" s="281" t="s">
        <v>308</v>
      </c>
      <c r="C72" s="282">
        <v>2458.85</v>
      </c>
    </row>
    <row r="73" spans="1:3" s="277" customFormat="1" ht="12.75" customHeight="1" x14ac:dyDescent="0.25">
      <c r="A73" s="280" t="s">
        <v>327</v>
      </c>
      <c r="B73" s="281" t="s">
        <v>308</v>
      </c>
      <c r="C73" s="282">
        <v>25109.56</v>
      </c>
    </row>
    <row r="74" spans="1:3" s="277" customFormat="1" ht="12.75" customHeight="1" x14ac:dyDescent="0.25">
      <c r="A74" s="280" t="s">
        <v>328</v>
      </c>
      <c r="B74" s="281" t="s">
        <v>279</v>
      </c>
      <c r="C74" s="282">
        <v>276.88</v>
      </c>
    </row>
    <row r="75" spans="1:3" s="277" customFormat="1" ht="12.75" customHeight="1" x14ac:dyDescent="0.25">
      <c r="A75" s="280" t="s">
        <v>329</v>
      </c>
      <c r="B75" s="281" t="s">
        <v>330</v>
      </c>
      <c r="C75" s="282">
        <v>27.74</v>
      </c>
    </row>
    <row r="76" spans="1:3" s="277" customFormat="1" ht="12.75" customHeight="1" x14ac:dyDescent="0.25">
      <c r="A76" s="280" t="s">
        <v>331</v>
      </c>
      <c r="B76" s="281" t="s">
        <v>330</v>
      </c>
      <c r="C76" s="282">
        <v>1766.99</v>
      </c>
    </row>
    <row r="77" spans="1:3" s="277" customFormat="1" ht="12.75" customHeight="1" x14ac:dyDescent="0.25">
      <c r="A77" s="280" t="s">
        <v>332</v>
      </c>
      <c r="B77" s="281" t="s">
        <v>279</v>
      </c>
      <c r="C77" s="282">
        <v>42.79</v>
      </c>
    </row>
    <row r="78" spans="1:3" s="277" customFormat="1" ht="12.75" customHeight="1" x14ac:dyDescent="0.25">
      <c r="A78" s="280" t="s">
        <v>333</v>
      </c>
      <c r="B78" s="281" t="s">
        <v>308</v>
      </c>
      <c r="C78" s="282">
        <v>5796.78</v>
      </c>
    </row>
    <row r="79" spans="1:3" s="277" customFormat="1" ht="12.75" customHeight="1" thickBot="1" x14ac:dyDescent="0.3">
      <c r="A79" s="280" t="s">
        <v>334</v>
      </c>
      <c r="B79" s="281" t="s">
        <v>258</v>
      </c>
      <c r="C79" s="282">
        <v>2158.7399999999998</v>
      </c>
    </row>
    <row r="80" spans="1:3" ht="12.75" customHeight="1" thickBot="1" x14ac:dyDescent="0.3">
      <c r="A80" s="283"/>
      <c r="B80" s="284" t="s">
        <v>335</v>
      </c>
      <c r="C80" s="285">
        <f>SUM(C$13:C79)</f>
        <v>268370.65000000002</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scale="76" fitToHeight="0" orientation="portrait" errors="blank" horizontalDpi="1200" verticalDpi="1200" r:id="rId1"/>
  <headerFooter>
    <oddHeader>&amp;LOFFICE OF HEALTH CARE ACCESS&amp;CANNUAL REPORTING&amp;RWATERBURY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497"/>
      <c r="B1" s="498"/>
      <c r="C1" s="498"/>
      <c r="D1" s="498"/>
      <c r="E1" s="498"/>
      <c r="F1" s="499"/>
    </row>
    <row r="2" spans="1:6" s="287" customFormat="1" ht="15.75" customHeight="1" x14ac:dyDescent="0.25">
      <c r="A2" s="488" t="s">
        <v>0</v>
      </c>
      <c r="B2" s="489"/>
      <c r="C2" s="489"/>
      <c r="D2" s="489"/>
      <c r="E2" s="489"/>
      <c r="F2" s="490"/>
    </row>
    <row r="3" spans="1:6" s="287" customFormat="1" ht="12.75" customHeight="1" x14ac:dyDescent="0.25">
      <c r="A3" s="488" t="s">
        <v>1</v>
      </c>
      <c r="B3" s="489"/>
      <c r="C3" s="489"/>
      <c r="D3" s="489"/>
      <c r="E3" s="489"/>
      <c r="F3" s="490"/>
    </row>
    <row r="4" spans="1:6" s="287" customFormat="1" x14ac:dyDescent="0.25">
      <c r="A4" s="488" t="s">
        <v>129</v>
      </c>
      <c r="B4" s="489"/>
      <c r="C4" s="489"/>
      <c r="D4" s="489"/>
      <c r="E4" s="489"/>
      <c r="F4" s="490"/>
    </row>
    <row r="5" spans="1:6" x14ac:dyDescent="0.25">
      <c r="A5" s="488" t="s">
        <v>336</v>
      </c>
      <c r="B5" s="489"/>
      <c r="C5" s="489"/>
      <c r="D5" s="489"/>
      <c r="E5" s="489"/>
      <c r="F5" s="490"/>
    </row>
    <row r="6" spans="1:6" ht="16.5" customHeight="1" thickBot="1" x14ac:dyDescent="0.3">
      <c r="A6" s="500"/>
      <c r="B6" s="501"/>
      <c r="C6" s="501"/>
      <c r="D6" s="501"/>
      <c r="E6" s="501"/>
      <c r="F6" s="502"/>
    </row>
    <row r="7" spans="1:6" ht="16.5" customHeight="1" thickBot="1" x14ac:dyDescent="0.3">
      <c r="A7" s="507" t="s">
        <v>337</v>
      </c>
      <c r="B7" s="508"/>
      <c r="C7" s="508"/>
      <c r="D7" s="508"/>
      <c r="E7" s="508"/>
      <c r="F7" s="508"/>
    </row>
    <row r="8" spans="1:6" ht="14.25" customHeight="1" x14ac:dyDescent="0.25">
      <c r="A8" s="288">
        <v>-1</v>
      </c>
      <c r="B8" s="289">
        <v>-2</v>
      </c>
      <c r="C8" s="289">
        <v>-3</v>
      </c>
      <c r="D8" s="289">
        <v>-4</v>
      </c>
      <c r="E8" s="289">
        <v>-5</v>
      </c>
      <c r="F8" s="290">
        <v>-6</v>
      </c>
    </row>
    <row r="9" spans="1:6" ht="30.75" customHeight="1" thickBot="1" x14ac:dyDescent="0.3">
      <c r="A9" s="291" t="s">
        <v>338</v>
      </c>
      <c r="B9" s="292" t="s">
        <v>339</v>
      </c>
      <c r="C9" s="293" t="s">
        <v>340</v>
      </c>
      <c r="D9" s="293" t="s">
        <v>341</v>
      </c>
      <c r="E9" s="293" t="s">
        <v>342</v>
      </c>
      <c r="F9" s="294" t="s">
        <v>343</v>
      </c>
    </row>
    <row r="10" spans="1:6" x14ac:dyDescent="0.25">
      <c r="A10" s="295"/>
      <c r="B10" s="296"/>
      <c r="C10" s="297"/>
      <c r="D10" s="297"/>
      <c r="E10" s="297"/>
      <c r="F10" s="298"/>
    </row>
    <row r="11" spans="1:6" x14ac:dyDescent="0.25">
      <c r="A11" s="299" t="s">
        <v>133</v>
      </c>
      <c r="B11" s="509" t="s">
        <v>344</v>
      </c>
      <c r="C11" s="510"/>
      <c r="D11" s="510"/>
      <c r="E11" s="510"/>
      <c r="F11" s="510"/>
    </row>
    <row r="12" spans="1:6" x14ac:dyDescent="0.25">
      <c r="A12" s="503"/>
      <c r="B12" s="504"/>
      <c r="C12" s="504"/>
      <c r="D12" s="504"/>
      <c r="E12" s="504"/>
      <c r="F12" s="504"/>
    </row>
    <row r="13" spans="1:6" x14ac:dyDescent="0.25">
      <c r="A13" s="299" t="s">
        <v>134</v>
      </c>
      <c r="B13" s="511" t="s">
        <v>345</v>
      </c>
      <c r="C13" s="512"/>
      <c r="D13" s="512"/>
      <c r="E13" s="512"/>
      <c r="F13" s="512"/>
    </row>
    <row r="14" spans="1:6" x14ac:dyDescent="0.25">
      <c r="A14" s="503"/>
      <c r="B14" s="504"/>
      <c r="C14" s="504"/>
      <c r="D14" s="504"/>
      <c r="E14" s="504"/>
      <c r="F14" s="504"/>
    </row>
    <row r="15" spans="1:6" x14ac:dyDescent="0.25">
      <c r="A15" s="299" t="s">
        <v>166</v>
      </c>
      <c r="B15" s="511" t="s">
        <v>346</v>
      </c>
      <c r="C15" s="512"/>
      <c r="D15" s="512"/>
      <c r="E15" s="512"/>
      <c r="F15" s="512"/>
    </row>
    <row r="16" spans="1:6" x14ac:dyDescent="0.25">
      <c r="A16" s="503"/>
      <c r="B16" s="504"/>
      <c r="C16" s="504"/>
      <c r="D16" s="504"/>
      <c r="E16" s="504"/>
      <c r="F16" s="504"/>
    </row>
    <row r="17" spans="1:6" x14ac:dyDescent="0.25">
      <c r="A17" s="299" t="s">
        <v>347</v>
      </c>
      <c r="B17" s="505" t="s">
        <v>348</v>
      </c>
      <c r="C17" s="505"/>
      <c r="D17" s="505"/>
      <c r="E17" s="505"/>
      <c r="F17" s="505"/>
    </row>
    <row r="18" spans="1:6" ht="16.5" customHeight="1" thickBot="1" x14ac:dyDescent="0.3">
      <c r="A18" s="300"/>
      <c r="B18" s="506"/>
      <c r="C18" s="506"/>
      <c r="D18" s="506"/>
      <c r="E18" s="506"/>
      <c r="F18" s="301"/>
    </row>
    <row r="19" spans="1:6" x14ac:dyDescent="0.25">
      <c r="A19" s="302"/>
      <c r="B19" s="303" t="s">
        <v>279</v>
      </c>
      <c r="C19" s="304">
        <v>1051000</v>
      </c>
      <c r="D19" s="304">
        <v>309986.96999999997</v>
      </c>
      <c r="E19" s="304">
        <v>0</v>
      </c>
      <c r="F19" s="305">
        <v>266282.45</v>
      </c>
    </row>
    <row r="20" spans="1:6" x14ac:dyDescent="0.25">
      <c r="A20" s="302"/>
      <c r="B20" s="303" t="s">
        <v>300</v>
      </c>
      <c r="C20" s="304">
        <v>144769</v>
      </c>
      <c r="D20" s="304">
        <v>8049.18</v>
      </c>
      <c r="E20" s="304">
        <v>0</v>
      </c>
      <c r="F20" s="305">
        <v>8035.27</v>
      </c>
    </row>
    <row r="21" spans="1:6" x14ac:dyDescent="0.25">
      <c r="A21" s="302"/>
      <c r="B21" s="303" t="s">
        <v>261</v>
      </c>
      <c r="C21" s="304">
        <v>497003</v>
      </c>
      <c r="D21" s="304">
        <v>27814.94</v>
      </c>
      <c r="E21" s="304">
        <v>0</v>
      </c>
      <c r="F21" s="305">
        <v>27766.94</v>
      </c>
    </row>
    <row r="22" spans="1:6" x14ac:dyDescent="0.25">
      <c r="A22" s="302"/>
      <c r="B22" s="303" t="s">
        <v>274</v>
      </c>
      <c r="C22" s="304">
        <v>144850</v>
      </c>
      <c r="D22" s="304">
        <v>10013.620000000001</v>
      </c>
      <c r="E22" s="304">
        <v>0</v>
      </c>
      <c r="F22" s="305">
        <v>9996.32</v>
      </c>
    </row>
    <row r="23" spans="1:6" x14ac:dyDescent="0.25">
      <c r="A23" s="302"/>
      <c r="B23" s="303" t="s">
        <v>349</v>
      </c>
      <c r="C23" s="304">
        <v>3036006</v>
      </c>
      <c r="D23" s="304">
        <v>212312.78</v>
      </c>
      <c r="E23" s="304">
        <v>0</v>
      </c>
      <c r="F23" s="305">
        <v>211946.16</v>
      </c>
    </row>
    <row r="24" spans="1:6" x14ac:dyDescent="0.25">
      <c r="A24" s="302"/>
      <c r="B24" s="303" t="s">
        <v>350</v>
      </c>
      <c r="C24" s="304">
        <v>25740</v>
      </c>
      <c r="D24" s="304">
        <v>1427.46</v>
      </c>
      <c r="E24" s="304">
        <v>0</v>
      </c>
      <c r="F24" s="305">
        <v>1424.98</v>
      </c>
    </row>
    <row r="25" spans="1:6" x14ac:dyDescent="0.25">
      <c r="A25" s="302"/>
      <c r="B25" s="303" t="s">
        <v>351</v>
      </c>
      <c r="C25" s="304">
        <v>727708</v>
      </c>
      <c r="D25" s="304">
        <v>50203.66</v>
      </c>
      <c r="E25" s="304">
        <v>0</v>
      </c>
      <c r="F25" s="305">
        <v>50117</v>
      </c>
    </row>
    <row r="26" spans="1:6" x14ac:dyDescent="0.25">
      <c r="A26" s="302"/>
      <c r="B26" s="303" t="s">
        <v>352</v>
      </c>
      <c r="C26" s="304">
        <v>146405</v>
      </c>
      <c r="D26" s="304">
        <v>10172.209999999999</v>
      </c>
      <c r="E26" s="304">
        <v>0</v>
      </c>
      <c r="F26" s="305">
        <v>10154.64</v>
      </c>
    </row>
    <row r="27" spans="1:6" x14ac:dyDescent="0.25">
      <c r="A27" s="302"/>
      <c r="B27" s="303" t="s">
        <v>353</v>
      </c>
      <c r="C27" s="304">
        <v>143994</v>
      </c>
      <c r="D27" s="304">
        <v>7972.12</v>
      </c>
      <c r="E27" s="304">
        <v>0</v>
      </c>
      <c r="F27" s="305">
        <v>7958.37</v>
      </c>
    </row>
    <row r="28" spans="1:6" ht="16.5" thickBot="1" x14ac:dyDescent="0.3">
      <c r="A28" s="302"/>
      <c r="B28" s="303" t="s">
        <v>284</v>
      </c>
      <c r="C28" s="304">
        <v>807974</v>
      </c>
      <c r="D28" s="304">
        <v>116132.18</v>
      </c>
      <c r="E28" s="304">
        <v>0</v>
      </c>
      <c r="F28" s="305">
        <v>105307.56</v>
      </c>
    </row>
    <row r="29" spans="1:6" ht="16.5" customHeight="1" thickBot="1" x14ac:dyDescent="0.3">
      <c r="A29" s="306"/>
      <c r="B29" s="306" t="s">
        <v>354</v>
      </c>
      <c r="C29" s="307">
        <f>SUM(C$19:C28)</f>
        <v>6725449</v>
      </c>
      <c r="D29" s="307">
        <f>SUM(D$19:D28)</f>
        <v>754085.11999999988</v>
      </c>
      <c r="E29" s="307">
        <f>SUM(E$19:E28)</f>
        <v>0</v>
      </c>
      <c r="F29" s="285">
        <f>SUM(F$19:F28)</f>
        <v>698989.69</v>
      </c>
    </row>
  </sheetData>
  <sheetProtection insertRows="0" deleteRows="0"/>
  <mergeCells count="15">
    <mergeCell ref="A16:F16"/>
    <mergeCell ref="B17:F17"/>
    <mergeCell ref="B18:E18"/>
    <mergeCell ref="A7:F7"/>
    <mergeCell ref="B11:F11"/>
    <mergeCell ref="A12:F12"/>
    <mergeCell ref="B13:F13"/>
    <mergeCell ref="A14:F14"/>
    <mergeCell ref="B15:F15"/>
    <mergeCell ref="A1:F1"/>
    <mergeCell ref="A2:F2"/>
    <mergeCell ref="A3:F3"/>
    <mergeCell ref="A4:F4"/>
    <mergeCell ref="A5:F5"/>
    <mergeCell ref="A6:F6"/>
  </mergeCells>
  <printOptions gridLines="1"/>
  <pageMargins left="0.5" right="0.5" top="0.5" bottom="0.5" header="0.25" footer="0.25"/>
  <pageSetup scale="76" fitToHeight="0" orientation="portrait" horizontalDpi="1200" verticalDpi="1200" r:id="rId1"/>
  <headerFooter>
    <oddHeader>&amp;LOFFICE OF HEALTH CARE ACCESS&amp;CANNUAL REPORTING&amp;RWATERBURY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2016-07-21T19:07:22Z</cp:lastPrinted>
  <dcterms:created xsi:type="dcterms:W3CDTF">2016-07-21T18:57:54Z</dcterms:created>
  <dcterms:modified xsi:type="dcterms:W3CDTF">2016-07-27T15:01:19Z</dcterms:modified>
</cp:coreProperties>
</file>