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Report17A!$A$13:$C$198</definedName>
    <definedName name="_xlnm.Print_Area" localSheetId="8">Report17B!$A$10:$F$135</definedName>
    <definedName name="_xlnm.Print_Area" localSheetId="9">Report18!$A$9:$C$50</definedName>
    <definedName name="_xlnm.Print_Area" localSheetId="10">Report19!$A$11:$E$31</definedName>
    <definedName name="_xlnm.Print_Area" localSheetId="0">Report20!$A$11:$C$334</definedName>
    <definedName name="_xlnm.Print_Area" localSheetId="11">Report21!$A$11:$E$92</definedName>
    <definedName name="_xlnm.Print_Area" localSheetId="12">Report22!$A$11:$C$20</definedName>
    <definedName name="_xlnm.Print_Area" localSheetId="13">Report23!$A$9:$F$59</definedName>
    <definedName name="_xlnm.Print_Area" localSheetId="1">Report5!$A$10:$D$176</definedName>
    <definedName name="_xlnm.Print_Area" localSheetId="2">Report6!$A$10:$E$123</definedName>
    <definedName name="_xlnm.Print_Area" localSheetId="3">Report6A!$A$10:$F$112</definedName>
    <definedName name="_xlnm.Print_Area" localSheetId="4">Report7!$A$10:$D$87</definedName>
    <definedName name="_xlnm.Print_Area" localSheetId="5">Report8!$A$10:$D$89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0" i="17"/>
  <c r="E50" i="17"/>
  <c r="F49" i="17"/>
  <c r="E49" i="17"/>
  <c r="F48" i="17"/>
  <c r="E48" i="17"/>
  <c r="E51" i="17"/>
  <c r="F51" i="17" s="1"/>
  <c r="D45" i="17"/>
  <c r="D46" i="17"/>
  <c r="E46" i="17" s="1"/>
  <c r="F46" i="17" s="1"/>
  <c r="C45" i="17"/>
  <c r="C46" i="17"/>
  <c r="E44" i="17"/>
  <c r="F44" i="17" s="1"/>
  <c r="D42" i="17"/>
  <c r="C42" i="17"/>
  <c r="E42" i="17" s="1"/>
  <c r="E41" i="17"/>
  <c r="F41" i="17" s="1"/>
  <c r="F39" i="17"/>
  <c r="E39" i="17"/>
  <c r="E38" i="17"/>
  <c r="F38" i="17" s="1"/>
  <c r="E30" i="17"/>
  <c r="F30" i="17" s="1"/>
  <c r="F29" i="17"/>
  <c r="E29" i="17"/>
  <c r="E28" i="17"/>
  <c r="F28" i="17" s="1"/>
  <c r="F27" i="17"/>
  <c r="E27" i="17"/>
  <c r="D25" i="17"/>
  <c r="C25" i="17"/>
  <c r="F24" i="17"/>
  <c r="E24" i="17"/>
  <c r="F23" i="17"/>
  <c r="E23" i="17"/>
  <c r="F22" i="17"/>
  <c r="E22" i="17"/>
  <c r="E25" i="17"/>
  <c r="F25" i="17" s="1"/>
  <c r="D19" i="17"/>
  <c r="D20" i="17" s="1"/>
  <c r="E20" i="17" s="1"/>
  <c r="F20" i="17" s="1"/>
  <c r="C19" i="17"/>
  <c r="C20" i="17"/>
  <c r="E18" i="17"/>
  <c r="F18" i="17" s="1"/>
  <c r="D16" i="17"/>
  <c r="E16" i="17" s="1"/>
  <c r="C16" i="17"/>
  <c r="F16" i="17" s="1"/>
  <c r="E15" i="17"/>
  <c r="F15" i="17" s="1"/>
  <c r="E13" i="17"/>
  <c r="F13" i="17" s="1"/>
  <c r="F12" i="17"/>
  <c r="E12" i="17"/>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135" i="12"/>
  <c r="E135" i="12"/>
  <c r="D135" i="12"/>
  <c r="C135" i="12"/>
  <c r="C198" i="11"/>
  <c r="F36" i="10"/>
  <c r="E36" i="10"/>
  <c r="D35" i="10"/>
  <c r="E35" i="10" s="1"/>
  <c r="C35" i="10"/>
  <c r="F35" i="10" s="1"/>
  <c r="F34" i="10"/>
  <c r="E34" i="10"/>
  <c r="F33" i="10"/>
  <c r="E33" i="10"/>
  <c r="F32" i="10"/>
  <c r="E32" i="10"/>
  <c r="F31" i="10"/>
  <c r="E31" i="10"/>
  <c r="F30" i="10"/>
  <c r="E30" i="10"/>
  <c r="E27" i="10"/>
  <c r="F27" i="10" s="1"/>
  <c r="D26" i="10"/>
  <c r="C26" i="10"/>
  <c r="E25" i="10"/>
  <c r="F25" i="10" s="1"/>
  <c r="E24" i="10"/>
  <c r="F24" i="10" s="1"/>
  <c r="E23" i="10"/>
  <c r="F23" i="10" s="1"/>
  <c r="F22" i="10"/>
  <c r="E22" i="10"/>
  <c r="E21" i="10"/>
  <c r="F21" i="10" s="1"/>
  <c r="F18" i="10"/>
  <c r="E18" i="10"/>
  <c r="D17" i="10"/>
  <c r="E17" i="10" s="1"/>
  <c r="C17" i="10"/>
  <c r="F17" i="10" s="1"/>
  <c r="F16" i="10"/>
  <c r="E16" i="10"/>
  <c r="F15" i="10"/>
  <c r="E15" i="10"/>
  <c r="F14" i="10"/>
  <c r="E14" i="10"/>
  <c r="F13" i="10"/>
  <c r="E13" i="10"/>
  <c r="F12" i="10"/>
  <c r="E12" i="10"/>
  <c r="C37" i="9"/>
  <c r="C13" i="9"/>
  <c r="C87" i="9" s="1"/>
  <c r="C87" i="8"/>
  <c r="F97" i="7"/>
  <c r="F91" i="7"/>
  <c r="F99" i="7" s="1"/>
  <c r="F86" i="7"/>
  <c r="F82" i="7"/>
  <c r="F78" i="7"/>
  <c r="F69" i="7"/>
  <c r="F64" i="7"/>
  <c r="F54" i="7"/>
  <c r="F49" i="7"/>
  <c r="F40" i="7"/>
  <c r="F34" i="7"/>
  <c r="F29" i="7"/>
  <c r="F21" i="7"/>
  <c r="E121" i="6"/>
  <c r="E116" i="6"/>
  <c r="E123" i="6" s="1"/>
  <c r="E111" i="6"/>
  <c r="E106" i="6"/>
  <c r="E101" i="6"/>
  <c r="E96" i="6"/>
  <c r="E91" i="6"/>
  <c r="E86" i="6"/>
  <c r="E81" i="6"/>
  <c r="E76" i="6"/>
  <c r="E71" i="6"/>
  <c r="E66" i="6"/>
  <c r="E61" i="6"/>
  <c r="E56" i="6"/>
  <c r="E51" i="6"/>
  <c r="E46" i="6"/>
  <c r="E40" i="6"/>
  <c r="E34" i="6"/>
  <c r="E29" i="6"/>
  <c r="D172" i="5"/>
  <c r="D169" i="5"/>
  <c r="D161" i="5"/>
  <c r="D171" i="5" s="1"/>
  <c r="D173" i="5" s="1"/>
  <c r="D153" i="5"/>
  <c r="D145" i="5"/>
  <c r="D137" i="5"/>
  <c r="D129" i="5"/>
  <c r="D121" i="5"/>
  <c r="D113" i="5"/>
  <c r="D105" i="5"/>
  <c r="D97" i="5"/>
  <c r="D89" i="5"/>
  <c r="D81" i="5"/>
  <c r="D73" i="5"/>
  <c r="D65" i="5"/>
  <c r="D57" i="5"/>
  <c r="D49" i="5"/>
  <c r="D41" i="5"/>
  <c r="D33" i="5"/>
  <c r="D25" i="5"/>
  <c r="D17" i="5"/>
  <c r="E19" i="17"/>
  <c r="F19" i="17"/>
  <c r="E45" i="17"/>
  <c r="F45" i="17"/>
  <c r="F26" i="10" l="1"/>
  <c r="E26" i="10"/>
  <c r="F42" i="17"/>
</calcChain>
</file>

<file path=xl/sharedStrings.xml><?xml version="1.0" encoding="utf-8"?>
<sst xmlns="http://schemas.openxmlformats.org/spreadsheetml/2006/main" count="2280" uniqueCount="778">
  <si>
    <t>YALE-NEW HAVEN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</si>
  <si>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</si>
  <si>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</si>
  <si>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</si>
  <si>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</si>
  <si>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</si>
  <si>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</si>
  <si>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</si>
  <si>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</si>
  <si>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</si>
  <si>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YALE-NEW HAVEN HEALTH SERVICES CORP. (YNHHSC)</t>
  </si>
  <si>
    <t>Affiliate Description</t>
  </si>
  <si>
    <t>YNHHSC IS THE PARENT CORPORATION OF YALE-NEW HAVEN HOSPITAL, YNHHS MSO INC. WHICH ARE AFFILIATED WITH YALE-NEW HAVEN HOSP., BRIDGEPORT VERTICAL NETWORK, AND GREENWICH VERTICAL NETWORK.</t>
  </si>
  <si>
    <t xml:space="preserve">Affiliate type of service </t>
  </si>
  <si>
    <t>Parent Corporation</t>
  </si>
  <si>
    <t>Tax Status</t>
  </si>
  <si>
    <t>Not for Profit</t>
  </si>
  <si>
    <t>Street Address</t>
  </si>
  <si>
    <t>789 Howard Avenue</t>
  </si>
  <si>
    <t xml:space="preserve">Town </t>
  </si>
  <si>
    <t>New Haven</t>
  </si>
  <si>
    <t>State</t>
  </si>
  <si>
    <t>Connecticut</t>
  </si>
  <si>
    <t>Zip Code</t>
  </si>
  <si>
    <t xml:space="preserve">06519 - </t>
  </si>
  <si>
    <t>CEO Name</t>
  </si>
  <si>
    <t>Marna P. Borgstrom</t>
  </si>
  <si>
    <t>CEO Title</t>
  </si>
  <si>
    <t>President</t>
  </si>
  <si>
    <t>CT Agent Name</t>
  </si>
  <si>
    <t>William J Aseltyne</t>
  </si>
  <si>
    <t>CT Agent Company</t>
  </si>
  <si>
    <t>Yale New Haven Hospital</t>
  </si>
  <si>
    <t>CT Agent Company Street Address</t>
  </si>
  <si>
    <t>20 York Street, CB230, Legal &amp; Risk Services Dept</t>
  </si>
  <si>
    <t xml:space="preserve">CT Agent Town </t>
  </si>
  <si>
    <t>CT Agent State</t>
  </si>
  <si>
    <t>CT Agent Zip Code</t>
  </si>
  <si>
    <t xml:space="preserve">06510 - </t>
  </si>
  <si>
    <t xml:space="preserve">B.      </t>
  </si>
  <si>
    <t>CARITAS INSURANCE COMPANY LTD.</t>
  </si>
  <si>
    <t>Caritas provides excess professional and general liability insurance.</t>
  </si>
  <si>
    <t>Insurance</t>
  </si>
  <si>
    <t>30 Main Street, Suite 330</t>
  </si>
  <si>
    <t xml:space="preserve">Burlington </t>
  </si>
  <si>
    <t>Vermont</t>
  </si>
  <si>
    <t xml:space="preserve">05401 - </t>
  </si>
  <si>
    <t>Christopher M. O'Connor</t>
  </si>
  <si>
    <t>Robert Gagliardi, CPA</t>
  </si>
  <si>
    <t>Chartis Insurance</t>
  </si>
  <si>
    <t>Burlington</t>
  </si>
  <si>
    <t xml:space="preserve">C.      </t>
  </si>
  <si>
    <t>CENTURY FINANCIAL SERVICES, INC. AND SUBSIDIARY (CENTURY)</t>
  </si>
  <si>
    <t>CENTURY OPERATES AN AGENCY SPECIALIZING IN HEALTHCARE PATIENT RECEIVABLE COLLECTIONS IN WHICH YORK ENTERPRISES OWNS A 47.6% INTEREST.</t>
  </si>
  <si>
    <t>Collection Agency</t>
  </si>
  <si>
    <t>For Profit</t>
  </si>
  <si>
    <t>23 Maiden Lane</t>
  </si>
  <si>
    <t>North Haven</t>
  </si>
  <si>
    <t xml:space="preserve">06473 - </t>
  </si>
  <si>
    <t>Eugene Colucci</t>
  </si>
  <si>
    <t>CFO</t>
  </si>
  <si>
    <t>Steven Markesich</t>
  </si>
  <si>
    <t>Century Financial Services</t>
  </si>
  <si>
    <t xml:space="preserve">D.      </t>
  </si>
  <si>
    <t>LUKAN INDEMNITY COMPANY LTD.</t>
  </si>
  <si>
    <t>Lukan provides malpractice liability insuranance.</t>
  </si>
  <si>
    <t>c/o Quest Mgmt Services, 40 Church St, PO Box HM2062</t>
  </si>
  <si>
    <t>Hamilton HMHX</t>
  </si>
  <si>
    <t>Bermuda</t>
  </si>
  <si>
    <t xml:space="preserve"> - </t>
  </si>
  <si>
    <t>Nick Frost</t>
  </si>
  <si>
    <t>Quest Management Services, Ltd</t>
  </si>
  <si>
    <t>10 Church Street</t>
  </si>
  <si>
    <t xml:space="preserve">E.      </t>
  </si>
  <si>
    <t>MEDICAL CENTER PHARMACY AND HOME CARE CENTER, INC.</t>
  </si>
  <si>
    <t>MEDICAL CENTER PHARMACY IS A WHOLLY OWNED SUBSIDIARY OF YORK ENTERPRISES, INC.  IT OPERATES A RETAIL PHARMACY WITH MULTIPLE LOCATIONS.  CURRENTLY INACTIVE IN PROVIDING HOME IV INFUSION SERVICES.</t>
  </si>
  <si>
    <t>Pharmacy</t>
  </si>
  <si>
    <t>50 York Street</t>
  </si>
  <si>
    <t xml:space="preserve">06511 - </t>
  </si>
  <si>
    <t>Vincent Tammaro</t>
  </si>
  <si>
    <t xml:space="preserve"> Yale New Haven Hospital</t>
  </si>
  <si>
    <t>20 York Street, CB-230</t>
  </si>
  <si>
    <t xml:space="preserve">06505 - </t>
  </si>
  <si>
    <t xml:space="preserve">F.      </t>
  </si>
  <si>
    <t>MEDICAL CENTER REALTY, INC.</t>
  </si>
  <si>
    <t xml:space="preserve">MEDICAL CENTER REALTY, INC. IS A WHOLLY OWNED SUBSIDIARY OF YORK ENTERPRISES, INC. </t>
  </si>
  <si>
    <t>Real Estate</t>
  </si>
  <si>
    <t>20 York Street</t>
  </si>
  <si>
    <t>Yale-New Haven Health Services Corporation</t>
  </si>
  <si>
    <t>789 Howard Ave, CB230, Legal &amp; Risk Services Dept</t>
  </si>
  <si>
    <t xml:space="preserve">G.      </t>
  </si>
  <si>
    <t>NORTHEAST MEDICAL GROUP, INC.</t>
  </si>
  <si>
    <t>Physician related services, such as patient care, medical education, and research and administration to YNHH, BH, GH and the community.</t>
  </si>
  <si>
    <t>Physicians Services</t>
  </si>
  <si>
    <t>99 Hawley Lane, 3rd Floor</t>
  </si>
  <si>
    <t>Stratford</t>
  </si>
  <si>
    <t xml:space="preserve">06614 - </t>
  </si>
  <si>
    <t>Peter Herbert</t>
  </si>
  <si>
    <t>Chairman/Sr. VP</t>
  </si>
  <si>
    <t>WILLIAM ASELTYNE</t>
  </si>
  <si>
    <t>YALE-NEW HAVEN HEALTH SERVICES CORPORATION</t>
  </si>
  <si>
    <t>C/O LEGAL &amp; RISK SERVICES , 789 HOWARD AVENUE, CB230</t>
  </si>
  <si>
    <t>NEW HAVEN</t>
  </si>
  <si>
    <t xml:space="preserve">06611 - </t>
  </si>
  <si>
    <t xml:space="preserve">H.      </t>
  </si>
  <si>
    <t>NORTHEAST PEDIATRIC SPECIALISTS, INC.</t>
  </si>
  <si>
    <t>Affiliation between Y-NHH and Connecticut Childrens Hospital for Pediatric Specialty services.</t>
  </si>
  <si>
    <t>Affilate Support Services</t>
  </si>
  <si>
    <t>c/o Ct Children's Medical Cent, 282 Washington Street</t>
  </si>
  <si>
    <t>Hartford</t>
  </si>
  <si>
    <t xml:space="preserve">06106 - </t>
  </si>
  <si>
    <t>Martin Gavin</t>
  </si>
  <si>
    <t>R&amp;C Service Company</t>
  </si>
  <si>
    <t>R &amp; C Service Company</t>
  </si>
  <si>
    <t>280 Trumbull Street</t>
  </si>
  <si>
    <t>06103 - 3597</t>
  </si>
  <si>
    <t xml:space="preserve">I.      </t>
  </si>
  <si>
    <t>SHORELINE SURGERY CENTER, LLC</t>
  </si>
  <si>
    <t>SHORELINE SURGERY CENTER LLC IS A LIMITED LIABLITY COMPANY AND IS A PARTNERSHIP BETWEEN CGC ENDOSCOPY, LLC, UNRELATED THIRD PARTY AND YALE-NEW HAVEN AMBULATORY SERVICES CORP WHICH HAS A 51% INTEREST.</t>
  </si>
  <si>
    <t>Ambulatory/OP Surgery Center</t>
  </si>
  <si>
    <t>111 Goose Lane</t>
  </si>
  <si>
    <t>Guilford</t>
  </si>
  <si>
    <t xml:space="preserve">06437 - </t>
  </si>
  <si>
    <t>Yale-New Haven Ambulatory Service</t>
  </si>
  <si>
    <t>Corp. Member</t>
  </si>
  <si>
    <t>Merton G. Gollaher, Jr</t>
  </si>
  <si>
    <t>Wiggin &amp; Dana LLP</t>
  </si>
  <si>
    <t>1 Century Tower, 195 Church St</t>
  </si>
  <si>
    <t xml:space="preserve">06508 - </t>
  </si>
  <si>
    <t xml:space="preserve">J.      </t>
  </si>
  <si>
    <t>SSC II, LLC</t>
  </si>
  <si>
    <t>SSC II, LLC IS A LIMITED LIABILITY COMPANY AND IS A SUBSIDIARY OF SHORELINE SURGERY CENTER, LLC.  SSC II, LLC IS AN ENDOSCOPY SURGERY CENTER</t>
  </si>
  <si>
    <t xml:space="preserve">111 GOOSE LANE </t>
  </si>
  <si>
    <t>GUILFORD</t>
  </si>
  <si>
    <t xml:space="preserve">Yale-New Haven Ambulatory Services </t>
  </si>
  <si>
    <t>MERTONG. GOLLAHER, JR</t>
  </si>
  <si>
    <t>WIGGIN &amp; DANA LLP</t>
  </si>
  <si>
    <t>1 CENTURY TOWER, 195 CHURCH STREET</t>
  </si>
  <si>
    <t xml:space="preserve">K.      </t>
  </si>
  <si>
    <t>THE NEW CLINICAL DEVELOPMENT PROGRAM CORPORATION (NCPD)</t>
  </si>
  <si>
    <t xml:space="preserve">NCPD is a CT non-profit, non-stock corporation created to provide support for the development of  clinical programs and services that will enhance the rendering of patient care at Yale University and Yale-New Haven Hospital.  </t>
  </si>
  <si>
    <t>Other HealthCare Svcs(Specify)</t>
  </si>
  <si>
    <t>James M. Staten</t>
  </si>
  <si>
    <t>Treasurer</t>
  </si>
  <si>
    <t>D. Terence Jones</t>
  </si>
  <si>
    <t>Wiggin and Dana</t>
  </si>
  <si>
    <t>One Century Tower</t>
  </si>
  <si>
    <t>06508 - 1832</t>
  </si>
  <si>
    <t xml:space="preserve">L.      </t>
  </si>
  <si>
    <t>YALE-NEW HAVEN AMBULATORY SERVICES CORP.</t>
  </si>
  <si>
    <t>YALE-NEW HAVEN AMBULATORY SERVICES CORP. IS A WHOLLY OWNED SUBSIDIARY OF YALE-NEW HAVEN HOSPITAL.  IT OPERATES A RECOVERY CARE CENTER.  IN FY04, IT ACQUIRED A 51% INTEREST IN YALE-NEW HAVEN SHORELINE SURGERY CENTER LLC.</t>
  </si>
  <si>
    <t>60 Temple Street</t>
  </si>
  <si>
    <t>Richard D`Aquila</t>
  </si>
  <si>
    <t xml:space="preserve">M.      </t>
  </si>
  <si>
    <t>YALE-NEW HAVEN CARE CONTINUUM</t>
  </si>
  <si>
    <t>YNHCCC provides long-term care for those unable to live independently and short-term rehabilitation for patients who have experienced elective surgery, an injury or a traumatic major illness.</t>
  </si>
  <si>
    <t>Care for the Aged</t>
  </si>
  <si>
    <t>789 HOWARD AVENUE</t>
  </si>
  <si>
    <t>GAYLE CAPOZZALO</t>
  </si>
  <si>
    <t>PRESIDENT</t>
  </si>
  <si>
    <t>William J. Aseltyne</t>
  </si>
  <si>
    <t>789 Howard Avenue, CB230, Legal &amp; Risk Serv D</t>
  </si>
  <si>
    <t xml:space="preserve">New Haven </t>
  </si>
  <si>
    <t xml:space="preserve">N.      </t>
  </si>
  <si>
    <t>YALE-NEW HAVEN HOSPITAL, INC.</t>
  </si>
  <si>
    <t>YALE-NEW HAVEN HOSPITAL, INC. IS THE PARENT CORPORATION TO YALE-NEW HAVEN AMBULATORY SERVICES CORP, YORK ENTERPRISES, INC, YALE-NEW HAVEN CARE CONTINUUM, CARITAS INSURANCE COMPANY LTD., AND LUKAN INDEMNITY COMPANY LTD.</t>
  </si>
  <si>
    <t>Hospital</t>
  </si>
  <si>
    <t>20 YORK STREET</t>
  </si>
  <si>
    <t>MARNA BORGSTROM</t>
  </si>
  <si>
    <t>PRESIDENT &amp; CEO</t>
  </si>
  <si>
    <t>WILLIAM ASELYTYNE</t>
  </si>
  <si>
    <t/>
  </si>
  <si>
    <t>20 YORK STREET, CB-230</t>
  </si>
  <si>
    <t xml:space="preserve">O.      </t>
  </si>
  <si>
    <t>YALE-NEW HAVEN MEDICAL CENTER, INC. (MEDICAL CENTER)</t>
  </si>
  <si>
    <t>A TAX-EXEMPT NONPROFIT ORGANIZATION WITH THE PRIMARY PURPOSE TO COORDINATE ACTIVITIES OF YALE-NEW HAVEN HOSPITAL, INC. AND YALE UNIVERSITY-SCHOOLS OF MEDICINE AND NURSING IN AREAS OF MUTUAL CONCERN AND TO CONDUCT LONG-RANGE PLANNING FOR THE HOSPITAL`S MED</t>
  </si>
  <si>
    <t>20 York Street, Suite T-102</t>
  </si>
  <si>
    <t xml:space="preserve">06504 - </t>
  </si>
  <si>
    <t>Steve Merz</t>
  </si>
  <si>
    <t>789 Howard Avenue, CB230, Legal &amp; Risk Services Dept</t>
  </si>
  <si>
    <t xml:space="preserve">P.      </t>
  </si>
  <si>
    <t>YNH NETWORK CORPORATION</t>
  </si>
  <si>
    <t>YNH NETWORK CORP. IS THE PARENT CORPORATION TO YALE-NEW HAVEN HOSP., YALE-NEW HAVEN AMBULATORY SERVICES CORP., YORK ENTERPRISES, INC., COMMUNITY HEALTH CARE PHYSICIANS (CHCP), AND QUINNIPIAC MEDICAL PC.</t>
  </si>
  <si>
    <t>789 Howard Avenue, New Haven, Connecticut</t>
  </si>
  <si>
    <t>Marvin K. Lender</t>
  </si>
  <si>
    <t>Director</t>
  </si>
  <si>
    <t>789 Howard Ave, CB 230, Legal and Risk Services Dept</t>
  </si>
  <si>
    <t xml:space="preserve">Q.      </t>
  </si>
  <si>
    <t>YNHH-PHYSICIANS CORPORATION</t>
  </si>
  <si>
    <t>PHYSICIAN HOSPITAL ORGANIZATION IS A MANAGED CARE CONTRACTING ORGANIZATION.  YNHH DOES NOT CONSIDER THE PHO AN AFFILIATE BECAUSE IT IS NOT CONTROLLED BY OR UNDER COMMON CONTROL OR OWNERSHIP WITH YNHH OR YNHH AFFILIATES.</t>
  </si>
  <si>
    <t>Physicians Hospital Org. (PHO)</t>
  </si>
  <si>
    <t>Dr. Michael Berman</t>
  </si>
  <si>
    <t>President and Chairman of the Board</t>
  </si>
  <si>
    <t>Irving S. Schloss Esq.</t>
  </si>
  <si>
    <t>205 Church St.</t>
  </si>
  <si>
    <t xml:space="preserve">06509 - </t>
  </si>
  <si>
    <t xml:space="preserve">R.      </t>
  </si>
  <si>
    <t>YNHHS-MSO, INC.</t>
  </si>
  <si>
    <t>YNNH-MSO, INC. WAS ORIGINALLY FORMED TO MANAGE PHYSICIAN PRACTICES AND PROVIDE THIRD PARTY ADMINISTRATIVE SERVICES ON CERTAIN MANAGED CARE CONTRACTS.</t>
  </si>
  <si>
    <t>Managed Services Org. (MSO)</t>
  </si>
  <si>
    <t>Gayle Capozzalo</t>
  </si>
  <si>
    <t>Merton G. Gollaher, JR.</t>
  </si>
  <si>
    <t xml:space="preserve"> Wiggin &amp; Dana LLP</t>
  </si>
  <si>
    <t xml:space="preserve">S.      </t>
  </si>
  <si>
    <t>YORK ENTERPRISES, INC.</t>
  </si>
  <si>
    <t>YORK ENTERPRISES, INC. IS A WHOLLY OWNED SUBSIDIARY OF YALE-NEW HAVEN HOSPITAL. YORK ENTERPRISES INC IS THE PARENT CORPORATION OF MEDICAL CENTER REALTY INC AND MEDICAL CENTER PHARMACY AND HOME CARE CENTER INC.</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</si>
  <si>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</si>
  <si>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</si>
  <si>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</si>
  <si>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</si>
  <si>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</si>
  <si>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</si>
  <si>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</si>
  <si>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</si>
  <si>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</si>
  <si>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</si>
  <si>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</si>
  <si>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</si>
  <si>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</si>
  <si>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</si>
  <si>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</si>
  <si>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</si>
  <si>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</si>
  <si>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</si>
  <si>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</si>
  <si>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</si>
  <si>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</si>
  <si>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</si>
  <si>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</si>
  <si>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</si>
  <si>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</si>
  <si>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</si>
  <si>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</si>
  <si>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</si>
  <si>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</si>
  <si>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</si>
  <si>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</si>
  <si>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</si>
  <si>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</si>
  <si>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</si>
  <si>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</si>
  <si>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</si>
  <si>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</si>
  <si>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</si>
  <si>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</si>
  <si>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</si>
  <si>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</si>
  <si>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</si>
  <si>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</si>
  <si>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</si>
  <si>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</si>
  <si>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</si>
  <si>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</si>
  <si>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</si>
  <si>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</si>
  <si>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</si>
  <si>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</si>
  <si>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System Support Fee  </t>
  </si>
  <si>
    <t>09/30/2014</t>
  </si>
  <si>
    <t>Information System Contract Fee  </t>
  </si>
  <si>
    <t>System Business Office Contract Fee  </t>
  </si>
  <si>
    <t>Professional General Liability Insurance  </t>
  </si>
  <si>
    <t>Facilities Rental  </t>
  </si>
  <si>
    <t>Transfer of Cash  </t>
  </si>
  <si>
    <t>Pension  </t>
  </si>
  <si>
    <t>Shared Services  </t>
  </si>
  <si>
    <t>Vendor Rebates/Trade Payables  </t>
  </si>
  <si>
    <t>Yale Medical Group/Yale University  </t>
  </si>
  <si>
    <t>Shared Capital Projects Funding  </t>
  </si>
  <si>
    <t>Transfer of Net Assets  </t>
  </si>
  <si>
    <t>Net Payments  </t>
  </si>
  <si>
    <t>Management Services  </t>
  </si>
  <si>
    <t>Community Practices Funding  </t>
  </si>
  <si>
    <t>Other-Salary, PTO, Fidelity, Misc  </t>
  </si>
  <si>
    <t>Ending Unconsolidated Intercompany Balance:</t>
  </si>
  <si>
    <t>9/30/2014  </t>
  </si>
  <si>
    <t>B.</t>
  </si>
  <si>
    <t>Sales/Purchases of Services  </t>
  </si>
  <si>
    <t>C.</t>
  </si>
  <si>
    <t>Collection Agency Fees Charged  </t>
  </si>
  <si>
    <t>D.</t>
  </si>
  <si>
    <t>Malpractice Insurance Premiums  </t>
  </si>
  <si>
    <t>Payments to YNHH  </t>
  </si>
  <si>
    <t>E.</t>
  </si>
  <si>
    <t>F.</t>
  </si>
  <si>
    <t>G.</t>
  </si>
  <si>
    <t>H.</t>
  </si>
  <si>
    <t>I.</t>
  </si>
  <si>
    <t>Nothing to Report</t>
  </si>
  <si>
    <t>J.</t>
  </si>
  <si>
    <t>K.</t>
  </si>
  <si>
    <t>L.</t>
  </si>
  <si>
    <t>M.</t>
  </si>
  <si>
    <t>N.</t>
  </si>
  <si>
    <t>O.</t>
  </si>
  <si>
    <t>P.</t>
  </si>
  <si>
    <t>Equity transfer  </t>
  </si>
  <si>
    <t>Q.</t>
  </si>
  <si>
    <t>R.</t>
  </si>
  <si>
    <t>S.</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</si>
  <si>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</si>
  <si>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</si>
  <si>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</si>
  <si>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</si>
  <si>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</si>
  <si>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</si>
  <si>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</si>
  <si>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</si>
  <si>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</si>
  <si>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Management Services</t>
  </si>
  <si>
    <t>Payments/Adjustments</t>
  </si>
  <si>
    <t>System Support Fee</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</si>
  <si>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</si>
  <si>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</si>
  <si>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</si>
  <si>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</si>
  <si>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</si>
  <si>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</si>
  <si>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</si>
  <si>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</si>
  <si>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</si>
  <si>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Series E Debt service related to Obligated Group Debt</t>
  </si>
  <si>
    <t>23</t>
  </si>
  <si>
    <t>0</t>
  </si>
  <si>
    <t>Funding for the Hospitalist Program</t>
  </si>
  <si>
    <t>1</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</si>
  <si>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</si>
  <si>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</si>
  <si>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</si>
  <si>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</si>
  <si>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</si>
  <si>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</si>
  <si>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</si>
  <si>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</si>
  <si>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</si>
  <si>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</si>
  <si>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</si>
  <si>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</si>
  <si>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</si>
  <si>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</si>
  <si>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</si>
  <si>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</si>
  <si>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</si>
  <si>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</si>
  <si>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</si>
  <si>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</si>
  <si>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</si>
  <si>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</si>
  <si>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</si>
  <si>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</si>
  <si>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Strouse Adler</t>
  </si>
  <si>
    <t>Loring W. Andrews</t>
  </si>
  <si>
    <t>The "Anna" Fund</t>
  </si>
  <si>
    <t>Anna F. Ardenghi</t>
  </si>
  <si>
    <t>Harriet Atwater</t>
  </si>
  <si>
    <t>Mary E. Baldwin</t>
  </si>
  <si>
    <t>2</t>
  </si>
  <si>
    <t>George Benedict</t>
  </si>
  <si>
    <t>Bennett</t>
  </si>
  <si>
    <t>Edwin B. Bowditch</t>
  </si>
  <si>
    <t>Henry Bronson</t>
  </si>
  <si>
    <t>Susan Ellen Brown</t>
  </si>
  <si>
    <t>Samuel Clifford Carlisle</t>
  </si>
  <si>
    <t>William &amp; Laura Carmalt</t>
  </si>
  <si>
    <t>3</t>
  </si>
  <si>
    <t>Joseph Cimerol, Jr.</t>
  </si>
  <si>
    <t>Charles Henry Collins</t>
  </si>
  <si>
    <t>4</t>
  </si>
  <si>
    <t>5</t>
  </si>
  <si>
    <t>Idalina Darrow</t>
  </si>
  <si>
    <t>6</t>
  </si>
  <si>
    <t>Deane</t>
  </si>
  <si>
    <t>George B. Dines, Jr.</t>
  </si>
  <si>
    <t>Cora C.T. Dwight</t>
  </si>
  <si>
    <t>Dr. Jonathan Edwards</t>
  </si>
  <si>
    <t>Henry Eld</t>
  </si>
  <si>
    <t>Henry F. English</t>
  </si>
  <si>
    <t>James E. English</t>
  </si>
  <si>
    <t>Henry Farnum</t>
  </si>
  <si>
    <t>William Fitch</t>
  </si>
  <si>
    <t>Edwin Foote</t>
  </si>
  <si>
    <t>7</t>
  </si>
  <si>
    <t>8</t>
  </si>
  <si>
    <t>9</t>
  </si>
  <si>
    <t>10</t>
  </si>
  <si>
    <t>11</t>
  </si>
  <si>
    <t>12</t>
  </si>
  <si>
    <t>13</t>
  </si>
  <si>
    <t>14</t>
  </si>
  <si>
    <t>15</t>
  </si>
  <si>
    <t>16</t>
  </si>
  <si>
    <t>Grace Salisbury Foote</t>
  </si>
  <si>
    <t>Levi Goodell Fox</t>
  </si>
  <si>
    <t>Elizabeth Hamlin Fox</t>
  </si>
  <si>
    <t>Simeon &amp; Arthur Ward Fox</t>
  </si>
  <si>
    <t>Charles D. Hall</t>
  </si>
  <si>
    <t>17</t>
  </si>
  <si>
    <t>Sylvia C. Hall</t>
  </si>
  <si>
    <t>18</t>
  </si>
  <si>
    <t>19</t>
  </si>
  <si>
    <t>20</t>
  </si>
  <si>
    <t>Jessie A. Harmon</t>
  </si>
  <si>
    <t>21</t>
  </si>
  <si>
    <t>22</t>
  </si>
  <si>
    <t>Henry Baldwin Harrison</t>
  </si>
  <si>
    <t>Mrs. Henry Baldwin Harrison</t>
  </si>
  <si>
    <t>Home for the Friendliness</t>
  </si>
  <si>
    <t>John H. Hopson</t>
  </si>
  <si>
    <t>Henry Hotchkiss</t>
  </si>
  <si>
    <t>Timothy A. Hunt</t>
  </si>
  <si>
    <t>Abigail Bradley Hunt</t>
  </si>
  <si>
    <t>Hoadley B. Ives</t>
  </si>
  <si>
    <t>Mary E. Ives</t>
  </si>
  <si>
    <t>Robert E. Ives</t>
  </si>
  <si>
    <t>Walter Judson</t>
  </si>
  <si>
    <t>Charles Kohn</t>
  </si>
  <si>
    <t>Lenhardt</t>
  </si>
  <si>
    <t>George W. Mallory</t>
  </si>
  <si>
    <t>Mary B. Mallory</t>
  </si>
  <si>
    <t>John W. Mansfield</t>
  </si>
  <si>
    <t>Philip Marett</t>
  </si>
  <si>
    <t>24</t>
  </si>
  <si>
    <t>25</t>
  </si>
  <si>
    <t>Levy Morris</t>
  </si>
  <si>
    <t>Organized Charities</t>
  </si>
  <si>
    <t>Paul</t>
  </si>
  <si>
    <t>Maud Trowbridge Reynolds</t>
  </si>
  <si>
    <t>Leonard J.Sanford &amp; Anna Cutter</t>
  </si>
  <si>
    <t>Julia Sanford</t>
  </si>
  <si>
    <t>26</t>
  </si>
  <si>
    <t>27</t>
  </si>
  <si>
    <t>Sargent</t>
  </si>
  <si>
    <t>28</t>
  </si>
  <si>
    <t>Mark M. Selleck</t>
  </si>
  <si>
    <t>29</t>
  </si>
  <si>
    <t>George Thomas Smith</t>
  </si>
  <si>
    <t>Chris Tanuis</t>
  </si>
  <si>
    <t>Margarette Elford Dean Trowbridge</t>
  </si>
  <si>
    <t>30</t>
  </si>
  <si>
    <t>Morton Warner</t>
  </si>
  <si>
    <t>Hermanus M. Welch</t>
  </si>
  <si>
    <t>Cynthia Ann Tracy Wetmore</t>
  </si>
  <si>
    <t>Whitney</t>
  </si>
  <si>
    <t>Albert Aaron Williams</t>
  </si>
  <si>
    <t>Ann Phillips Wurtenberg</t>
  </si>
  <si>
    <t>Alfred Blakeslee</t>
  </si>
  <si>
    <t>31</t>
  </si>
  <si>
    <t>Julia Alling</t>
  </si>
  <si>
    <t>Charles Amos Baldwin</t>
  </si>
  <si>
    <t>32</t>
  </si>
  <si>
    <t>Ellen M. Gifford</t>
  </si>
  <si>
    <t>33</t>
  </si>
  <si>
    <t>34</t>
  </si>
  <si>
    <t>35</t>
  </si>
  <si>
    <t>Wyllys Atwater</t>
  </si>
  <si>
    <t>36</t>
  </si>
  <si>
    <t>Dwight Place Church</t>
  </si>
  <si>
    <t>William Townsend Hayes</t>
  </si>
  <si>
    <t>Dr. Thomas Wells</t>
  </si>
  <si>
    <t>Armstrong</t>
  </si>
  <si>
    <t>Frank Walter Benedict</t>
  </si>
  <si>
    <t>Henry Walter Benedict</t>
  </si>
  <si>
    <t>37</t>
  </si>
  <si>
    <t>38</t>
  </si>
  <si>
    <t>39</t>
  </si>
  <si>
    <t>Helen &amp; John T. Mason</t>
  </si>
  <si>
    <t>Frank L. Hunt</t>
  </si>
  <si>
    <t>40</t>
  </si>
  <si>
    <t>41</t>
  </si>
  <si>
    <t>42</t>
  </si>
  <si>
    <t>43</t>
  </si>
  <si>
    <t>44</t>
  </si>
  <si>
    <t>45</t>
  </si>
  <si>
    <t>Evelina J. Jones</t>
  </si>
  <si>
    <t>46</t>
  </si>
  <si>
    <t>47</t>
  </si>
  <si>
    <t>48</t>
  </si>
  <si>
    <t>Elizabeth Hotchkiss</t>
  </si>
  <si>
    <t>49</t>
  </si>
  <si>
    <t>50</t>
  </si>
  <si>
    <t>Mary Lamb</t>
  </si>
  <si>
    <t>Bassett Bed #2</t>
  </si>
  <si>
    <t>51</t>
  </si>
  <si>
    <t>Fannie Keyes</t>
  </si>
  <si>
    <t>Leete</t>
  </si>
  <si>
    <t>52</t>
  </si>
  <si>
    <t>George T. Newhall &amp; Julia Leete</t>
  </si>
  <si>
    <t>Stiles</t>
  </si>
  <si>
    <t>53</t>
  </si>
  <si>
    <t>54</t>
  </si>
  <si>
    <t>55</t>
  </si>
  <si>
    <t>56</t>
  </si>
  <si>
    <t>57</t>
  </si>
  <si>
    <t>58</t>
  </si>
  <si>
    <t>59</t>
  </si>
  <si>
    <t>60</t>
  </si>
  <si>
    <t>61</t>
  </si>
  <si>
    <t>62</t>
  </si>
  <si>
    <t>63</t>
  </si>
  <si>
    <t>64</t>
  </si>
  <si>
    <t>65</t>
  </si>
  <si>
    <t>66</t>
  </si>
  <si>
    <t>67</t>
  </si>
  <si>
    <t>Rose Porter</t>
  </si>
  <si>
    <t>68</t>
  </si>
  <si>
    <t>69</t>
  </si>
  <si>
    <t>Lucy Hall Boardman</t>
  </si>
  <si>
    <t>Ellen M. Gifford Executors</t>
  </si>
  <si>
    <t>Nathan Howell Sanford</t>
  </si>
  <si>
    <t>Arthur Herbert Trowbridge</t>
  </si>
  <si>
    <t>70</t>
  </si>
  <si>
    <t>71</t>
  </si>
  <si>
    <t>72</t>
  </si>
  <si>
    <t>73</t>
  </si>
  <si>
    <t>Edwin Harrison Beebe</t>
  </si>
  <si>
    <t>Julia A. Leete Newhall</t>
  </si>
  <si>
    <t>74</t>
  </si>
  <si>
    <t>75</t>
  </si>
  <si>
    <t>76</t>
  </si>
  <si>
    <t>New Haven Grays</t>
  </si>
  <si>
    <t>77</t>
  </si>
  <si>
    <t>78</t>
  </si>
  <si>
    <t>79</t>
  </si>
  <si>
    <t>80</t>
  </si>
  <si>
    <t>81</t>
  </si>
  <si>
    <t>82</t>
  </si>
  <si>
    <t>83</t>
  </si>
  <si>
    <t>84</t>
  </si>
  <si>
    <t>85</t>
  </si>
  <si>
    <t>86</t>
  </si>
  <si>
    <t>German Society</t>
  </si>
  <si>
    <t>87</t>
  </si>
  <si>
    <t>88</t>
  </si>
  <si>
    <t>89</t>
  </si>
  <si>
    <t>Walter Charles Goodrich</t>
  </si>
  <si>
    <t>90</t>
  </si>
  <si>
    <t>91</t>
  </si>
  <si>
    <t>Mary Southgate Trowbridge</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</si>
  <si>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</si>
  <si>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</si>
  <si>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</si>
  <si>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</si>
  <si>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</si>
  <si>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</si>
  <si>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</si>
  <si>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</si>
  <si>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</si>
  <si>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</si>
  <si>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</si>
  <si>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</si>
  <si>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</si>
  <si>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</si>
  <si>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New Haven Grays Hospital Bed Fund</t>
  </si>
  <si>
    <t>Thanksgiving Hospital Bed Fund</t>
  </si>
  <si>
    <t>Trinity Church Hospital Bed Fund</t>
  </si>
  <si>
    <t>Mary Wade Hospita Bed Fund</t>
  </si>
  <si>
    <t>Erika Banhan Hospital Bed Fund</t>
  </si>
  <si>
    <t>Womens Seamans Friend Society of Conn. Hospital Bed Fund</t>
  </si>
  <si>
    <t>Adelaide Bushnell Curtis Hospital Bed Fund</t>
  </si>
  <si>
    <t>Robert Dickerman Hospital Bed Fund</t>
  </si>
  <si>
    <t>German Society Hospital Bed Fund</t>
  </si>
  <si>
    <t>Walter Charles Goodrich Hospital Bed Fund</t>
  </si>
  <si>
    <t>Sarah Barney Harrison Hospital Bed Fund</t>
  </si>
  <si>
    <t>Elret Stone Hospital Bed Fund</t>
  </si>
  <si>
    <t>Alma DeBeust Streitein Hospital Bed Fund</t>
  </si>
  <si>
    <t>Mary Southgate Trowbridge Hospital Bed Fund</t>
  </si>
  <si>
    <t>Ellen Treadway Yeckley Hospital Bed Fund</t>
  </si>
  <si>
    <t>Marcellus B Wilcox Hospital Bed Fund</t>
  </si>
  <si>
    <t>Henry Baldwin Harrison Hospital Bed Fund</t>
  </si>
  <si>
    <t>Mrs. Henry Baldwin Harrison Hospital Bed Fund</t>
  </si>
  <si>
    <t>Home for the Friendliness Hospital Bed Fund</t>
  </si>
  <si>
    <t>John H. Hopson Hospital Bed Fund</t>
  </si>
  <si>
    <t>Henry Hotchkiss Hospital Bed Fund</t>
  </si>
  <si>
    <t>Timothy A. Hunt Hospital Bed Fund</t>
  </si>
  <si>
    <t>Abigail Bradley Hunt Hospital Bed Fund</t>
  </si>
  <si>
    <t>Hoadley B. Ives Hospital Bed Fund</t>
  </si>
  <si>
    <t>Mary E. Ives Hospital Bed Fund</t>
  </si>
  <si>
    <t>Robert E. Ives Hospital Bed Fund</t>
  </si>
  <si>
    <t>Walter Judson Hospital Bed Fund</t>
  </si>
  <si>
    <t>Charles Kohn Hospital Bed Fund</t>
  </si>
  <si>
    <t>Lenhardt Hospital Bed Fund</t>
  </si>
  <si>
    <t>George W. Mallory Hospital Bed Fund</t>
  </si>
  <si>
    <t>Mary B. Mallory Hospital Bed Fund</t>
  </si>
  <si>
    <t>John W. Mansfield Hospital Bed Fund</t>
  </si>
  <si>
    <t>Philip Marett Hospital Bed Fund</t>
  </si>
  <si>
    <t>Levy Morris Hospital Bed Fund</t>
  </si>
  <si>
    <t>Organized Charities Hospital Bed Fund</t>
  </si>
  <si>
    <t>Paul Hospital Bed Fund</t>
  </si>
  <si>
    <t>Maud Trowbridge Reynolds Hospital Bed Fund</t>
  </si>
  <si>
    <t>Leonard J.Sanford &amp; Anna Cutter Hospital Bed Fund</t>
  </si>
  <si>
    <t>Julia Sanford Hospital Bed Fund</t>
  </si>
  <si>
    <t>Sargent Hospital Bed Fund</t>
  </si>
  <si>
    <t>Mark M. Selleck Hospital Bed Fund</t>
  </si>
  <si>
    <t>George Thomas Smith Hospital Bed Fund</t>
  </si>
  <si>
    <t>Chris Tanuis Hospital Bed Fund</t>
  </si>
  <si>
    <t>Margarette Elford Dean Trowbridge Hospital Bed Fund</t>
  </si>
  <si>
    <t>Morton Warner Hospital Bed Fund</t>
  </si>
  <si>
    <t>Hermanus M. Welch Hospital Bed Fund</t>
  </si>
  <si>
    <t>Cynthia Ann Tracy Wetmore Hospital Bed Fund</t>
  </si>
  <si>
    <t>Whitney Hospital Bed Fund</t>
  </si>
  <si>
    <t>Albert Aaron Williams Hospital Bed Fund</t>
  </si>
  <si>
    <t>Ann Phillips Wurtenberg Hospital Bed Fund</t>
  </si>
  <si>
    <t>Alfred Blakeslee Hospital Bed Fund</t>
  </si>
  <si>
    <t>Julia Alling Hospital Bed Fund</t>
  </si>
  <si>
    <t>Charles Amos Baldwin Hospital Bed Fund</t>
  </si>
  <si>
    <t>Deane Hospital Bed Fund</t>
  </si>
  <si>
    <t>Ellen M. Gifford Hospital Bed Fund</t>
  </si>
  <si>
    <t>Wyllys Atwater Hospital Bed Fund</t>
  </si>
  <si>
    <t>Dwight Place Church Hospital Bed Fund</t>
  </si>
  <si>
    <t>William Townsend Hayes Hospital Bed Fund</t>
  </si>
  <si>
    <t>Dr. Thomas Wells Hospital Bed Fund</t>
  </si>
  <si>
    <t>Armstrong Hospital Bed Fund</t>
  </si>
  <si>
    <t>Frank Walter Benedict Hospital Bed Fund</t>
  </si>
  <si>
    <t>Henry Walter Benedict Hospital Bed Fund</t>
  </si>
  <si>
    <t>Helen &amp; John T. Mason Hospital Bed Fund</t>
  </si>
  <si>
    <t>Frank L. Hunt Hospital Bed Fund</t>
  </si>
  <si>
    <t>Evelina J. Jones Hospital Bed Fund</t>
  </si>
  <si>
    <t>Elizabeth Hotchkiss Hospital Bed Fund</t>
  </si>
  <si>
    <t>Mary Lamb Hospital Bed Fund</t>
  </si>
  <si>
    <t>Bassett Bed #2 Hospital Bed Fund</t>
  </si>
  <si>
    <t>Fannie Keyes Hospital Bed Fund</t>
  </si>
  <si>
    <t>Leete Hospital Bed Fund</t>
  </si>
  <si>
    <t>George T. Newhall &amp; Julia Leete Hospital Bed Fund</t>
  </si>
  <si>
    <t>Stiles Hospital Bed Fund</t>
  </si>
  <si>
    <t>Rose Porter Hospital Bed Fund</t>
  </si>
  <si>
    <t>Lucy Hall Boardman Hospital Bed Fund</t>
  </si>
  <si>
    <t>Ellen M. Gifford Executors Hospital Bed Fund</t>
  </si>
  <si>
    <t>Nathan Howell Sanford Hospital Bed Fund</t>
  </si>
  <si>
    <t>Arthur Herbert Trowbridge Hospital Bed Fund</t>
  </si>
  <si>
    <t>Edwin Harrison Beebe Hospital Bed Fund</t>
  </si>
  <si>
    <t>Julia A. Leete Newhall Hospital Bed Fund</t>
  </si>
  <si>
    <t>Bassett Bed #1 Hospital Bed Fund</t>
  </si>
  <si>
    <t>Richard S Fellowes Hospital Bed Fund</t>
  </si>
  <si>
    <t>Isaphene Hillhouse Hospital Bed Fund</t>
  </si>
  <si>
    <t>Joseph T Mary L Hotchkiss Hospital Bed Fund</t>
  </si>
  <si>
    <t>"Anna"  Hospital Bed Fund</t>
  </si>
  <si>
    <t>Anna F. Ardenghi Hospital Bed Fund</t>
  </si>
  <si>
    <t>Strouse Adler Hospital Bed Fund</t>
  </si>
  <si>
    <t>Loring W. Andrews Hospital bed Fund</t>
  </si>
  <si>
    <t>Mary E. Baldwin Hospital Bed Fund</t>
  </si>
  <si>
    <t>George Benedict Hospital Bed Fund</t>
  </si>
  <si>
    <t>Bennett Hospital Bed Fund</t>
  </si>
  <si>
    <t>Edwin B. Bowditch Hospital Bed Fund</t>
  </si>
  <si>
    <t>Henry Bronson Hospital Bed Fund</t>
  </si>
  <si>
    <t>Susan Ellen Brown Hospital Bed Fund</t>
  </si>
  <si>
    <t>Samuel Clifford Carlisle Hospital Bed Fund</t>
  </si>
  <si>
    <t>William &amp; Laura Carmalt Hospital Bed Fund</t>
  </si>
  <si>
    <t>Joseph Cimerol, Jr. Hospital Bed Fund</t>
  </si>
  <si>
    <t>Charles Henry Collins Hospital Bed Fund</t>
  </si>
  <si>
    <t>Idalina Darrow Hospital Bed Fund</t>
  </si>
  <si>
    <t>George B. Dines, Jr. Hospital Bed Fund</t>
  </si>
  <si>
    <t>Cora C.T. Dwight Hospital Bed Fund</t>
  </si>
  <si>
    <t>Dr. Jonathan Edwards Hospital Bed Fund</t>
  </si>
  <si>
    <t>Henry Eld Hospital Bed Fund</t>
  </si>
  <si>
    <t>Henry F. English Hospital Bed Fund</t>
  </si>
  <si>
    <t>James E. English Hospital Bed Fund</t>
  </si>
  <si>
    <t>Henry Farnum Hospital Bed Fund</t>
  </si>
  <si>
    <t>William Fitch Hospital Bed Fund</t>
  </si>
  <si>
    <t>Edwin Foote Hospital Bed Fund</t>
  </si>
  <si>
    <t>Grace Salisbury Foote Hospital Bed Fund</t>
  </si>
  <si>
    <t>Levi Goodell Fox Hospital Bed Fund</t>
  </si>
  <si>
    <t>Elizabeth Hamlin Fox Hospital Bed Fund</t>
  </si>
  <si>
    <t>Simeon &amp; Arthur Ward Fox Hospital Bed Fund</t>
  </si>
  <si>
    <t>Charles D. Hall Hospital Bed Fund</t>
  </si>
  <si>
    <t>Sylvia C. Hall Hospital Bed Fund</t>
  </si>
  <si>
    <t>Jessie A. Harmon Hospital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</si>
  <si>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</si>
  <si>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</si>
  <si>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</si>
  <si>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</si>
  <si>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</si>
  <si>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See Policies and Procedures associated with Credit and Collection files as part of Annual Reporting Section 19(a)-167g-91(b)(22).</t>
  </si>
  <si>
    <t>Hospital's processes and policies for compensating a Collection Agent for services rendered</t>
  </si>
  <si>
    <t>Each collection agent is reimbursed for services and rendered based on separately negotiated performance related contracts.</t>
  </si>
  <si>
    <t>Total Recovery Rate on accounts assigned (excluding Medicare accounts) to Collection Agents</t>
  </si>
  <si>
    <t>II.</t>
  </si>
  <si>
    <t>SPECIFIC COLLECTION AGENT INFORMATION</t>
  </si>
  <si>
    <t>A</t>
  </si>
  <si>
    <t xml:space="preserve">Collection Agent </t>
  </si>
  <si>
    <t>Collection Agent Name</t>
  </si>
  <si>
    <t>Nair &amp; Levin, P.C.</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</si>
  <si>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</si>
  <si>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</si>
  <si>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</si>
  <si>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</si>
  <si>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</si>
  <si>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</si>
  <si>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</si>
  <si>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</si>
  <si>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Tobin, Cerberry, OMallery, Riley, Sellinger PC</t>
  </si>
  <si>
    <t>C</t>
  </si>
  <si>
    <t>Century Attorney</t>
  </si>
  <si>
    <t>Related</t>
  </si>
  <si>
    <t>D</t>
  </si>
  <si>
    <t>ANNUAL REPORTING</t>
  </si>
  <si>
    <t>REPORT 19 - SALARIES AND FRINGE BENEFITS OF THE TEN HIGHEST PAID HOSPITAL POSITIONS</t>
  </si>
  <si>
    <t>POSITION TITLE</t>
  </si>
  <si>
    <t>SALARY</t>
  </si>
  <si>
    <t>FRINGE BENEFITS</t>
  </si>
  <si>
    <t>TOTAL</t>
  </si>
  <si>
    <t>1.</t>
  </si>
  <si>
    <t>President &amp; CEO(repr YNHH &amp; YNHHS)</t>
  </si>
  <si>
    <t>2.</t>
  </si>
  <si>
    <t>Exec VP, COO(repr YNHH &amp; YNHHS)</t>
  </si>
  <si>
    <t>3.</t>
  </si>
  <si>
    <t>SR VP Finance, CFO(repr YNHH &amp; YNHHS)</t>
  </si>
  <si>
    <t>4.</t>
  </si>
  <si>
    <t>SR VP, Chief of Staff(repr YNHH &amp; YNHHS)</t>
  </si>
  <si>
    <t>5.</t>
  </si>
  <si>
    <t>Senior VP, CIO(repr YNHH &amp; YNHHS)</t>
  </si>
  <si>
    <t>6.</t>
  </si>
  <si>
    <t>Sr. VP of Legal Services</t>
  </si>
  <si>
    <t>7.</t>
  </si>
  <si>
    <t>Senior VP of Human Resources</t>
  </si>
  <si>
    <t>8.</t>
  </si>
  <si>
    <t>Sr. VP of Quality &amp; Safety</t>
  </si>
  <si>
    <t>9.</t>
  </si>
  <si>
    <t>SVP OPS/SMILOW</t>
  </si>
  <si>
    <t>10.</t>
  </si>
  <si>
    <t>Sr. VP of OPS/Children</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</si>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</sst>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45</v>
      </c>
    </row>
    <row r="36" spans="1:3" ht="14.25" customHeight="1" x14ac:dyDescent="0.2">
      <c r="A36" s="19">
        <v>7</v>
      </c>
      <c r="B36" s="20" t="s">
        <v>23</v>
      </c>
      <c r="C36" s="21" t="s">
        <v>46</v>
      </c>
    </row>
    <row r="37" spans="1:3" ht="14.25" customHeight="1" x14ac:dyDescent="0.2">
      <c r="A37" s="19">
        <v>8</v>
      </c>
      <c r="B37" s="20" t="s">
        <v>25</v>
      </c>
      <c r="C37" s="21" t="s">
        <v>47</v>
      </c>
    </row>
    <row r="38" spans="1:3" ht="14.25" customHeight="1" x14ac:dyDescent="0.2">
      <c r="A38" s="19">
        <v>9</v>
      </c>
      <c r="B38" s="20" t="s">
        <v>27</v>
      </c>
      <c r="C38" s="21" t="s">
        <v>28</v>
      </c>
    </row>
    <row r="39" spans="1:3" ht="14.25" customHeight="1" x14ac:dyDescent="0.2">
      <c r="A39" s="19">
        <v>10</v>
      </c>
      <c r="B39" s="20" t="s">
        <v>29</v>
      </c>
      <c r="C39" s="21" t="s">
        <v>48</v>
      </c>
    </row>
    <row r="40" spans="1:3" ht="14.25" customHeight="1" x14ac:dyDescent="0.2">
      <c r="A40" s="19">
        <v>11</v>
      </c>
      <c r="B40" s="20" t="s">
        <v>31</v>
      </c>
      <c r="C40" s="21" t="s">
        <v>49</v>
      </c>
    </row>
    <row r="41" spans="1:3" ht="14.25" customHeight="1" x14ac:dyDescent="0.2">
      <c r="A41" s="19">
        <v>12</v>
      </c>
      <c r="B41" s="20" t="s">
        <v>33</v>
      </c>
      <c r="C41" s="21" t="s">
        <v>43</v>
      </c>
    </row>
    <row r="42" spans="1:3" ht="14.25" customHeight="1" x14ac:dyDescent="0.2">
      <c r="A42" s="19">
        <v>13</v>
      </c>
      <c r="B42" s="20" t="s">
        <v>35</v>
      </c>
      <c r="C42" s="21" t="s">
        <v>50</v>
      </c>
    </row>
    <row r="43" spans="1:3" ht="14.25" customHeight="1" x14ac:dyDescent="0.2">
      <c r="A43" s="19">
        <v>14</v>
      </c>
      <c r="B43" s="20" t="s">
        <v>36</v>
      </c>
      <c r="C43" s="24" t="s">
        <v>45</v>
      </c>
    </row>
    <row r="44" spans="1:3" ht="15" customHeight="1" thickBot="1" x14ac:dyDescent="0.25">
      <c r="A44" s="25">
        <v>15</v>
      </c>
      <c r="B44" s="26" t="s">
        <v>37</v>
      </c>
      <c r="C44" s="27" t="s">
        <v>46</v>
      </c>
    </row>
    <row r="45" spans="1:3" ht="15.75" customHeight="1" x14ac:dyDescent="0.25">
      <c r="A45" s="13"/>
      <c r="B45" s="14"/>
      <c r="C45" s="15"/>
    </row>
    <row r="46" spans="1:3" ht="27.2" customHeight="1" x14ac:dyDescent="0.25">
      <c r="A46" s="16" t="s">
        <v>51</v>
      </c>
      <c r="B46" s="17" t="s">
        <v>9</v>
      </c>
      <c r="C46" s="18" t="s">
        <v>52</v>
      </c>
    </row>
    <row r="47" spans="1:3" ht="38.25" customHeight="1" x14ac:dyDescent="0.2">
      <c r="A47" s="19">
        <v>1</v>
      </c>
      <c r="B47" s="20" t="s">
        <v>11</v>
      </c>
      <c r="C47" s="21" t="s">
        <v>53</v>
      </c>
    </row>
    <row r="48" spans="1:3" ht="14.25" customHeight="1" x14ac:dyDescent="0.2">
      <c r="A48" s="19">
        <v>2</v>
      </c>
      <c r="B48" s="22" t="s">
        <v>13</v>
      </c>
      <c r="C48" s="21" t="s">
        <v>54</v>
      </c>
    </row>
    <row r="49" spans="1:3" ht="14.25" customHeight="1" x14ac:dyDescent="0.2">
      <c r="A49" s="19">
        <v>3</v>
      </c>
      <c r="B49" s="22" t="s">
        <v>15</v>
      </c>
      <c r="C49" s="23" t="s">
        <v>55</v>
      </c>
    </row>
    <row r="50" spans="1:3" ht="14.25" customHeight="1" x14ac:dyDescent="0.2">
      <c r="A50" s="19">
        <v>4</v>
      </c>
      <c r="B50" s="20" t="s">
        <v>17</v>
      </c>
      <c r="C50" s="21" t="s">
        <v>56</v>
      </c>
    </row>
    <row r="51" spans="1:3" ht="14.25" customHeight="1" x14ac:dyDescent="0.2">
      <c r="A51" s="19">
        <v>5</v>
      </c>
      <c r="B51" s="20" t="s">
        <v>19</v>
      </c>
      <c r="C51" s="21" t="s">
        <v>57</v>
      </c>
    </row>
    <row r="52" spans="1:3" ht="14.25" customHeight="1" x14ac:dyDescent="0.2">
      <c r="A52" s="19">
        <v>6</v>
      </c>
      <c r="B52" s="20" t="s">
        <v>21</v>
      </c>
      <c r="C52" s="24" t="s">
        <v>22</v>
      </c>
    </row>
    <row r="53" spans="1:3" ht="14.25" customHeight="1" x14ac:dyDescent="0.2">
      <c r="A53" s="19">
        <v>7</v>
      </c>
      <c r="B53" s="20" t="s">
        <v>23</v>
      </c>
      <c r="C53" s="21" t="s">
        <v>58</v>
      </c>
    </row>
    <row r="54" spans="1:3" ht="14.25" customHeight="1" x14ac:dyDescent="0.2">
      <c r="A54" s="19">
        <v>8</v>
      </c>
      <c r="B54" s="20" t="s">
        <v>25</v>
      </c>
      <c r="C54" s="21" t="s">
        <v>59</v>
      </c>
    </row>
    <row r="55" spans="1:3" ht="14.25" customHeight="1" x14ac:dyDescent="0.2">
      <c r="A55" s="19">
        <v>9</v>
      </c>
      <c r="B55" s="20" t="s">
        <v>27</v>
      </c>
      <c r="C55" s="21" t="s">
        <v>60</v>
      </c>
    </row>
    <row r="56" spans="1:3" ht="14.25" customHeight="1" x14ac:dyDescent="0.2">
      <c r="A56" s="19">
        <v>10</v>
      </c>
      <c r="B56" s="20" t="s">
        <v>29</v>
      </c>
      <c r="C56" s="21" t="s">
        <v>61</v>
      </c>
    </row>
    <row r="57" spans="1:3" ht="14.25" customHeight="1" x14ac:dyDescent="0.2">
      <c r="A57" s="19">
        <v>11</v>
      </c>
      <c r="B57" s="20" t="s">
        <v>31</v>
      </c>
      <c r="C57" s="21" t="s">
        <v>62</v>
      </c>
    </row>
    <row r="58" spans="1:3" ht="14.25" customHeight="1" x14ac:dyDescent="0.2">
      <c r="A58" s="19">
        <v>12</v>
      </c>
      <c r="B58" s="20" t="s">
        <v>33</v>
      </c>
      <c r="C58" s="21" t="s">
        <v>56</v>
      </c>
    </row>
    <row r="59" spans="1:3" ht="14.25" customHeight="1" x14ac:dyDescent="0.2">
      <c r="A59" s="19">
        <v>13</v>
      </c>
      <c r="B59" s="20" t="s">
        <v>35</v>
      </c>
      <c r="C59" s="21" t="s">
        <v>57</v>
      </c>
    </row>
    <row r="60" spans="1:3" ht="14.25" customHeight="1" x14ac:dyDescent="0.2">
      <c r="A60" s="19">
        <v>14</v>
      </c>
      <c r="B60" s="20" t="s">
        <v>36</v>
      </c>
      <c r="C60" s="24" t="s">
        <v>22</v>
      </c>
    </row>
    <row r="61" spans="1:3" ht="15" customHeight="1" thickBot="1" x14ac:dyDescent="0.25">
      <c r="A61" s="25">
        <v>15</v>
      </c>
      <c r="B61" s="26" t="s">
        <v>37</v>
      </c>
      <c r="C61" s="27" t="s">
        <v>58</v>
      </c>
    </row>
    <row r="62" spans="1:3" ht="15.75" customHeight="1" x14ac:dyDescent="0.25">
      <c r="A62" s="13"/>
      <c r="B62" s="14"/>
      <c r="C62" s="15"/>
    </row>
    <row r="63" spans="1:3" ht="27.2" customHeight="1" x14ac:dyDescent="0.25">
      <c r="A63" s="16" t="s">
        <v>63</v>
      </c>
      <c r="B63" s="17" t="s">
        <v>9</v>
      </c>
      <c r="C63" s="18" t="s">
        <v>64</v>
      </c>
    </row>
    <row r="64" spans="1:3" ht="38.25" customHeight="1" x14ac:dyDescent="0.2">
      <c r="A64" s="19">
        <v>1</v>
      </c>
      <c r="B64" s="20" t="s">
        <v>11</v>
      </c>
      <c r="C64" s="21" t="s">
        <v>65</v>
      </c>
    </row>
    <row r="65" spans="1:3" ht="14.25" customHeight="1" x14ac:dyDescent="0.2">
      <c r="A65" s="19">
        <v>2</v>
      </c>
      <c r="B65" s="22" t="s">
        <v>13</v>
      </c>
      <c r="C65" s="21" t="s">
        <v>42</v>
      </c>
    </row>
    <row r="66" spans="1:3" ht="14.25" customHeight="1" x14ac:dyDescent="0.2">
      <c r="A66" s="19">
        <v>3</v>
      </c>
      <c r="B66" s="22" t="s">
        <v>15</v>
      </c>
      <c r="C66" s="23" t="s">
        <v>16</v>
      </c>
    </row>
    <row r="67" spans="1:3" ht="14.25" customHeight="1" x14ac:dyDescent="0.2">
      <c r="A67" s="19">
        <v>4</v>
      </c>
      <c r="B67" s="20" t="s">
        <v>17</v>
      </c>
      <c r="C67" s="21" t="s">
        <v>66</v>
      </c>
    </row>
    <row r="68" spans="1:3" ht="14.25" customHeight="1" x14ac:dyDescent="0.2">
      <c r="A68" s="19">
        <v>5</v>
      </c>
      <c r="B68" s="20" t="s">
        <v>19</v>
      </c>
      <c r="C68" s="21" t="s">
        <v>67</v>
      </c>
    </row>
    <row r="69" spans="1:3" ht="14.25" customHeight="1" x14ac:dyDescent="0.2">
      <c r="A69" s="19">
        <v>6</v>
      </c>
      <c r="B69" s="20" t="s">
        <v>21</v>
      </c>
      <c r="C69" s="24" t="s">
        <v>68</v>
      </c>
    </row>
    <row r="70" spans="1:3" ht="14.25" customHeight="1" x14ac:dyDescent="0.2">
      <c r="A70" s="19">
        <v>7</v>
      </c>
      <c r="B70" s="20" t="s">
        <v>23</v>
      </c>
      <c r="C70" s="21" t="s">
        <v>69</v>
      </c>
    </row>
    <row r="71" spans="1:3" ht="14.25" customHeight="1" x14ac:dyDescent="0.2">
      <c r="A71" s="19">
        <v>8</v>
      </c>
      <c r="B71" s="20" t="s">
        <v>25</v>
      </c>
      <c r="C71" s="21" t="s">
        <v>47</v>
      </c>
    </row>
    <row r="72" spans="1:3" ht="14.25" customHeight="1" x14ac:dyDescent="0.2">
      <c r="A72" s="19">
        <v>9</v>
      </c>
      <c r="B72" s="20" t="s">
        <v>27</v>
      </c>
      <c r="C72" s="21" t="s">
        <v>28</v>
      </c>
    </row>
    <row r="73" spans="1:3" ht="14.25" customHeight="1" x14ac:dyDescent="0.2">
      <c r="A73" s="19">
        <v>10</v>
      </c>
      <c r="B73" s="20" t="s">
        <v>29</v>
      </c>
      <c r="C73" s="21" t="s">
        <v>70</v>
      </c>
    </row>
    <row r="74" spans="1:3" ht="14.25" customHeight="1" x14ac:dyDescent="0.2">
      <c r="A74" s="19">
        <v>11</v>
      </c>
      <c r="B74" s="20" t="s">
        <v>31</v>
      </c>
      <c r="C74" s="21" t="s">
        <v>71</v>
      </c>
    </row>
    <row r="75" spans="1:3" ht="14.25" customHeight="1" x14ac:dyDescent="0.2">
      <c r="A75" s="19">
        <v>12</v>
      </c>
      <c r="B75" s="20" t="s">
        <v>33</v>
      </c>
      <c r="C75" s="21" t="s">
        <v>72</v>
      </c>
    </row>
    <row r="76" spans="1:3" ht="14.25" customHeight="1" x14ac:dyDescent="0.2">
      <c r="A76" s="19">
        <v>13</v>
      </c>
      <c r="B76" s="20" t="s">
        <v>35</v>
      </c>
      <c r="C76" s="21" t="s">
        <v>67</v>
      </c>
    </row>
    <row r="77" spans="1:3" ht="14.25" customHeight="1" x14ac:dyDescent="0.2">
      <c r="A77" s="19">
        <v>14</v>
      </c>
      <c r="B77" s="20" t="s">
        <v>36</v>
      </c>
      <c r="C77" s="24" t="s">
        <v>68</v>
      </c>
    </row>
    <row r="78" spans="1:3" ht="15" customHeight="1" thickBot="1" x14ac:dyDescent="0.25">
      <c r="A78" s="25">
        <v>15</v>
      </c>
      <c r="B78" s="26" t="s">
        <v>37</v>
      </c>
      <c r="C78" s="27" t="s">
        <v>69</v>
      </c>
    </row>
    <row r="79" spans="1:3" ht="15.75" customHeight="1" x14ac:dyDescent="0.25">
      <c r="A79" s="13"/>
      <c r="B79" s="14"/>
      <c r="C79" s="15"/>
    </row>
    <row r="80" spans="1:3" ht="27.2" customHeight="1" x14ac:dyDescent="0.25">
      <c r="A80" s="16" t="s">
        <v>73</v>
      </c>
      <c r="B80" s="17" t="s">
        <v>9</v>
      </c>
      <c r="C80" s="18" t="s">
        <v>74</v>
      </c>
    </row>
    <row r="81" spans="1:3" ht="38.25" customHeight="1" x14ac:dyDescent="0.2">
      <c r="A81" s="19">
        <v>1</v>
      </c>
      <c r="B81" s="20" t="s">
        <v>11</v>
      </c>
      <c r="C81" s="21" t="s">
        <v>75</v>
      </c>
    </row>
    <row r="82" spans="1:3" ht="14.25" customHeight="1" x14ac:dyDescent="0.2">
      <c r="A82" s="19">
        <v>2</v>
      </c>
      <c r="B82" s="22" t="s">
        <v>13</v>
      </c>
      <c r="C82" s="21" t="s">
        <v>76</v>
      </c>
    </row>
    <row r="83" spans="1:3" ht="14.25" customHeight="1" x14ac:dyDescent="0.2">
      <c r="A83" s="19">
        <v>3</v>
      </c>
      <c r="B83" s="22" t="s">
        <v>15</v>
      </c>
      <c r="C83" s="23" t="s">
        <v>55</v>
      </c>
    </row>
    <row r="84" spans="1:3" ht="14.25" customHeight="1" x14ac:dyDescent="0.2">
      <c r="A84" s="19">
        <v>4</v>
      </c>
      <c r="B84" s="20" t="s">
        <v>17</v>
      </c>
      <c r="C84" s="21" t="s">
        <v>77</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78</v>
      </c>
    </row>
    <row r="88" spans="1:3" ht="14.25" customHeight="1" x14ac:dyDescent="0.2">
      <c r="A88" s="19">
        <v>8</v>
      </c>
      <c r="B88" s="20" t="s">
        <v>25</v>
      </c>
      <c r="C88" s="21" t="s">
        <v>79</v>
      </c>
    </row>
    <row r="89" spans="1:3" ht="14.25" customHeight="1" x14ac:dyDescent="0.2">
      <c r="A89" s="19">
        <v>9</v>
      </c>
      <c r="B89" s="20" t="s">
        <v>27</v>
      </c>
      <c r="C89" s="21" t="s">
        <v>28</v>
      </c>
    </row>
    <row r="90" spans="1:3" ht="14.25" customHeight="1" x14ac:dyDescent="0.2">
      <c r="A90" s="19">
        <v>10</v>
      </c>
      <c r="B90" s="20" t="s">
        <v>29</v>
      </c>
      <c r="C90" s="21" t="s">
        <v>30</v>
      </c>
    </row>
    <row r="91" spans="1:3" ht="14.25" customHeight="1" x14ac:dyDescent="0.2">
      <c r="A91" s="19">
        <v>11</v>
      </c>
      <c r="B91" s="20" t="s">
        <v>31</v>
      </c>
      <c r="C91" s="21" t="s">
        <v>80</v>
      </c>
    </row>
    <row r="92" spans="1:3" ht="14.25" customHeight="1" x14ac:dyDescent="0.2">
      <c r="A92" s="19">
        <v>12</v>
      </c>
      <c r="B92" s="20" t="s">
        <v>33</v>
      </c>
      <c r="C92" s="21" t="s">
        <v>81</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82</v>
      </c>
    </row>
    <row r="96" spans="1:3" ht="15.75" customHeight="1" x14ac:dyDescent="0.25">
      <c r="A96" s="13"/>
      <c r="B96" s="14"/>
      <c r="C96" s="15"/>
    </row>
    <row r="97" spans="1:3" ht="27.2" customHeight="1" x14ac:dyDescent="0.25">
      <c r="A97" s="16" t="s">
        <v>83</v>
      </c>
      <c r="B97" s="17" t="s">
        <v>9</v>
      </c>
      <c r="C97" s="18" t="s">
        <v>84</v>
      </c>
    </row>
    <row r="98" spans="1:3" ht="38.25" customHeight="1" x14ac:dyDescent="0.2">
      <c r="A98" s="19">
        <v>1</v>
      </c>
      <c r="B98" s="20" t="s">
        <v>11</v>
      </c>
      <c r="C98" s="21" t="s">
        <v>85</v>
      </c>
    </row>
    <row r="99" spans="1:3" ht="14.25" customHeight="1" x14ac:dyDescent="0.2">
      <c r="A99" s="19">
        <v>2</v>
      </c>
      <c r="B99" s="22" t="s">
        <v>13</v>
      </c>
      <c r="C99" s="21" t="s">
        <v>86</v>
      </c>
    </row>
    <row r="100" spans="1:3" ht="14.25" customHeight="1" x14ac:dyDescent="0.2">
      <c r="A100" s="19">
        <v>3</v>
      </c>
      <c r="B100" s="22" t="s">
        <v>15</v>
      </c>
      <c r="C100" s="23" t="s">
        <v>55</v>
      </c>
    </row>
    <row r="101" spans="1:3" ht="14.25" customHeight="1" x14ac:dyDescent="0.2">
      <c r="A101" s="19">
        <v>4</v>
      </c>
      <c r="B101" s="20" t="s">
        <v>17</v>
      </c>
      <c r="C101" s="21" t="s">
        <v>87</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38</v>
      </c>
    </row>
    <row r="105" spans="1:3" ht="14.25" customHeight="1" x14ac:dyDescent="0.2">
      <c r="A105" s="19">
        <v>8</v>
      </c>
      <c r="B105" s="20" t="s">
        <v>25</v>
      </c>
      <c r="C105" s="21" t="s">
        <v>79</v>
      </c>
    </row>
    <row r="106" spans="1:3" ht="14.25" customHeight="1" x14ac:dyDescent="0.2">
      <c r="A106" s="19">
        <v>9</v>
      </c>
      <c r="B106" s="20" t="s">
        <v>27</v>
      </c>
      <c r="C106" s="21" t="s">
        <v>28</v>
      </c>
    </row>
    <row r="107" spans="1:3" ht="14.25" customHeight="1" x14ac:dyDescent="0.2">
      <c r="A107" s="19">
        <v>10</v>
      </c>
      <c r="B107" s="20" t="s">
        <v>29</v>
      </c>
      <c r="C107" s="21" t="s">
        <v>30</v>
      </c>
    </row>
    <row r="108" spans="1:3" ht="14.25" customHeight="1" x14ac:dyDescent="0.2">
      <c r="A108" s="19">
        <v>11</v>
      </c>
      <c r="B108" s="20" t="s">
        <v>31</v>
      </c>
      <c r="C108" s="21" t="s">
        <v>88</v>
      </c>
    </row>
    <row r="109" spans="1:3" ht="14.25" customHeight="1" x14ac:dyDescent="0.2">
      <c r="A109" s="19">
        <v>12</v>
      </c>
      <c r="B109" s="20" t="s">
        <v>33</v>
      </c>
      <c r="C109" s="21" t="s">
        <v>89</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24</v>
      </c>
    </row>
    <row r="113" spans="1:3" ht="15.75" customHeight="1" x14ac:dyDescent="0.25">
      <c r="A113" s="13"/>
      <c r="B113" s="14"/>
      <c r="C113" s="15"/>
    </row>
    <row r="114" spans="1:3" ht="27.2" customHeight="1" x14ac:dyDescent="0.25">
      <c r="A114" s="16" t="s">
        <v>90</v>
      </c>
      <c r="B114" s="17" t="s">
        <v>9</v>
      </c>
      <c r="C114" s="18" t="s">
        <v>91</v>
      </c>
    </row>
    <row r="115" spans="1:3" ht="38.25" customHeight="1" x14ac:dyDescent="0.2">
      <c r="A115" s="19">
        <v>1</v>
      </c>
      <c r="B115" s="20" t="s">
        <v>11</v>
      </c>
      <c r="C115" s="21" t="s">
        <v>92</v>
      </c>
    </row>
    <row r="116" spans="1:3" ht="14.25" customHeight="1" x14ac:dyDescent="0.2">
      <c r="A116" s="19">
        <v>2</v>
      </c>
      <c r="B116" s="22" t="s">
        <v>13</v>
      </c>
      <c r="C116" s="21" t="s">
        <v>93</v>
      </c>
    </row>
    <row r="117" spans="1:3" ht="14.25" customHeight="1" x14ac:dyDescent="0.2">
      <c r="A117" s="19">
        <v>3</v>
      </c>
      <c r="B117" s="22" t="s">
        <v>15</v>
      </c>
      <c r="C117" s="23" t="s">
        <v>16</v>
      </c>
    </row>
    <row r="118" spans="1:3" ht="14.25" customHeight="1" x14ac:dyDescent="0.2">
      <c r="A118" s="19">
        <v>4</v>
      </c>
      <c r="B118" s="20" t="s">
        <v>17</v>
      </c>
      <c r="C118" s="21" t="s">
        <v>94</v>
      </c>
    </row>
    <row r="119" spans="1:3" ht="14.25" customHeight="1" x14ac:dyDescent="0.2">
      <c r="A119" s="19">
        <v>5</v>
      </c>
      <c r="B119" s="20" t="s">
        <v>19</v>
      </c>
      <c r="C119" s="21" t="s">
        <v>95</v>
      </c>
    </row>
    <row r="120" spans="1:3" ht="14.25" customHeight="1" x14ac:dyDescent="0.2">
      <c r="A120" s="19">
        <v>6</v>
      </c>
      <c r="B120" s="20" t="s">
        <v>21</v>
      </c>
      <c r="C120" s="24" t="s">
        <v>22</v>
      </c>
    </row>
    <row r="121" spans="1:3" ht="14.25" customHeight="1" x14ac:dyDescent="0.2">
      <c r="A121" s="19">
        <v>7</v>
      </c>
      <c r="B121" s="20" t="s">
        <v>23</v>
      </c>
      <c r="C121" s="21" t="s">
        <v>96</v>
      </c>
    </row>
    <row r="122" spans="1:3" ht="14.25" customHeight="1" x14ac:dyDescent="0.2">
      <c r="A122" s="19">
        <v>8</v>
      </c>
      <c r="B122" s="20" t="s">
        <v>25</v>
      </c>
      <c r="C122" s="21" t="s">
        <v>97</v>
      </c>
    </row>
    <row r="123" spans="1:3" ht="14.25" customHeight="1" x14ac:dyDescent="0.2">
      <c r="A123" s="19">
        <v>9</v>
      </c>
      <c r="B123" s="20" t="s">
        <v>27</v>
      </c>
      <c r="C123" s="21" t="s">
        <v>98</v>
      </c>
    </row>
    <row r="124" spans="1:3" ht="14.25" customHeight="1" x14ac:dyDescent="0.2">
      <c r="A124" s="19">
        <v>10</v>
      </c>
      <c r="B124" s="20" t="s">
        <v>29</v>
      </c>
      <c r="C124" s="21" t="s">
        <v>99</v>
      </c>
    </row>
    <row r="125" spans="1:3" ht="14.25" customHeight="1" x14ac:dyDescent="0.2">
      <c r="A125" s="19">
        <v>11</v>
      </c>
      <c r="B125" s="20" t="s">
        <v>31</v>
      </c>
      <c r="C125" s="21" t="s">
        <v>100</v>
      </c>
    </row>
    <row r="126" spans="1:3" ht="14.25" customHeight="1" x14ac:dyDescent="0.2">
      <c r="A126" s="19">
        <v>12</v>
      </c>
      <c r="B126" s="20" t="s">
        <v>33</v>
      </c>
      <c r="C126" s="21" t="s">
        <v>101</v>
      </c>
    </row>
    <row r="127" spans="1:3" ht="14.25" customHeight="1" x14ac:dyDescent="0.2">
      <c r="A127" s="19">
        <v>13</v>
      </c>
      <c r="B127" s="20" t="s">
        <v>35</v>
      </c>
      <c r="C127" s="21" t="s">
        <v>102</v>
      </c>
    </row>
    <row r="128" spans="1:3" ht="14.25" customHeight="1" x14ac:dyDescent="0.2">
      <c r="A128" s="19">
        <v>14</v>
      </c>
      <c r="B128" s="20" t="s">
        <v>36</v>
      </c>
      <c r="C128" s="24" t="s">
        <v>22</v>
      </c>
    </row>
    <row r="129" spans="1:3" ht="15" customHeight="1" thickBot="1" x14ac:dyDescent="0.25">
      <c r="A129" s="25">
        <v>15</v>
      </c>
      <c r="B129" s="26" t="s">
        <v>37</v>
      </c>
      <c r="C129" s="27" t="s">
        <v>103</v>
      </c>
    </row>
    <row r="130" spans="1:3" ht="15.75" customHeight="1" x14ac:dyDescent="0.25">
      <c r="A130" s="13"/>
      <c r="B130" s="14"/>
      <c r="C130" s="15"/>
    </row>
    <row r="131" spans="1:3" ht="27.2" customHeight="1" x14ac:dyDescent="0.25">
      <c r="A131" s="16" t="s">
        <v>104</v>
      </c>
      <c r="B131" s="17" t="s">
        <v>9</v>
      </c>
      <c r="C131" s="18" t="s">
        <v>105</v>
      </c>
    </row>
    <row r="132" spans="1:3" ht="38.25" customHeight="1" x14ac:dyDescent="0.2">
      <c r="A132" s="19">
        <v>1</v>
      </c>
      <c r="B132" s="20" t="s">
        <v>11</v>
      </c>
      <c r="C132" s="21" t="s">
        <v>106</v>
      </c>
    </row>
    <row r="133" spans="1:3" ht="14.25" customHeight="1" x14ac:dyDescent="0.2">
      <c r="A133" s="19">
        <v>2</v>
      </c>
      <c r="B133" s="22" t="s">
        <v>13</v>
      </c>
      <c r="C133" s="21" t="s">
        <v>107</v>
      </c>
    </row>
    <row r="134" spans="1:3" ht="14.25" customHeight="1" x14ac:dyDescent="0.2">
      <c r="A134" s="19">
        <v>3</v>
      </c>
      <c r="B134" s="22" t="s">
        <v>15</v>
      </c>
      <c r="C134" s="23" t="s">
        <v>16</v>
      </c>
    </row>
    <row r="135" spans="1:3" ht="14.25" customHeight="1" x14ac:dyDescent="0.2">
      <c r="A135" s="19">
        <v>4</v>
      </c>
      <c r="B135" s="20" t="s">
        <v>17</v>
      </c>
      <c r="C135" s="21" t="s">
        <v>108</v>
      </c>
    </row>
    <row r="136" spans="1:3" ht="14.25" customHeight="1" x14ac:dyDescent="0.2">
      <c r="A136" s="19">
        <v>5</v>
      </c>
      <c r="B136" s="20" t="s">
        <v>19</v>
      </c>
      <c r="C136" s="21" t="s">
        <v>109</v>
      </c>
    </row>
    <row r="137" spans="1:3" ht="14.25" customHeight="1" x14ac:dyDescent="0.2">
      <c r="A137" s="19">
        <v>6</v>
      </c>
      <c r="B137" s="20" t="s">
        <v>21</v>
      </c>
      <c r="C137" s="24" t="s">
        <v>22</v>
      </c>
    </row>
    <row r="138" spans="1:3" ht="14.25" customHeight="1" x14ac:dyDescent="0.2">
      <c r="A138" s="19">
        <v>7</v>
      </c>
      <c r="B138" s="20" t="s">
        <v>23</v>
      </c>
      <c r="C138" s="21" t="s">
        <v>110</v>
      </c>
    </row>
    <row r="139" spans="1:3" ht="14.25" customHeight="1" x14ac:dyDescent="0.2">
      <c r="A139" s="19">
        <v>8</v>
      </c>
      <c r="B139" s="20" t="s">
        <v>25</v>
      </c>
      <c r="C139" s="21" t="s">
        <v>111</v>
      </c>
    </row>
    <row r="140" spans="1:3" ht="14.25" customHeight="1" x14ac:dyDescent="0.2">
      <c r="A140" s="19">
        <v>9</v>
      </c>
      <c r="B140" s="20" t="s">
        <v>27</v>
      </c>
      <c r="C140" s="21" t="s">
        <v>28</v>
      </c>
    </row>
    <row r="141" spans="1:3" ht="14.25" customHeight="1" x14ac:dyDescent="0.2">
      <c r="A141" s="19">
        <v>10</v>
      </c>
      <c r="B141" s="20" t="s">
        <v>29</v>
      </c>
      <c r="C141" s="21" t="s">
        <v>112</v>
      </c>
    </row>
    <row r="142" spans="1:3" ht="14.25" customHeight="1" x14ac:dyDescent="0.2">
      <c r="A142" s="19">
        <v>11</v>
      </c>
      <c r="B142" s="20" t="s">
        <v>31</v>
      </c>
      <c r="C142" s="21" t="s">
        <v>113</v>
      </c>
    </row>
    <row r="143" spans="1:3" ht="14.25" customHeight="1" x14ac:dyDescent="0.2">
      <c r="A143" s="19">
        <v>12</v>
      </c>
      <c r="B143" s="20" t="s">
        <v>33</v>
      </c>
      <c r="C143" s="21" t="s">
        <v>114</v>
      </c>
    </row>
    <row r="144" spans="1:3" ht="14.25" customHeight="1" x14ac:dyDescent="0.2">
      <c r="A144" s="19">
        <v>13</v>
      </c>
      <c r="B144" s="20" t="s">
        <v>35</v>
      </c>
      <c r="C144" s="21" t="s">
        <v>109</v>
      </c>
    </row>
    <row r="145" spans="1:3" ht="14.25" customHeight="1" x14ac:dyDescent="0.2">
      <c r="A145" s="19">
        <v>14</v>
      </c>
      <c r="B145" s="20" t="s">
        <v>36</v>
      </c>
      <c r="C145" s="24" t="s">
        <v>22</v>
      </c>
    </row>
    <row r="146" spans="1:3" ht="15" customHeight="1" thickBot="1" x14ac:dyDescent="0.25">
      <c r="A146" s="25">
        <v>15</v>
      </c>
      <c r="B146" s="26" t="s">
        <v>37</v>
      </c>
      <c r="C146" s="27" t="s">
        <v>115</v>
      </c>
    </row>
    <row r="147" spans="1:3" ht="15.75" customHeight="1" x14ac:dyDescent="0.25">
      <c r="A147" s="13"/>
      <c r="B147" s="14"/>
      <c r="C147" s="15"/>
    </row>
    <row r="148" spans="1:3" ht="27.2" customHeight="1" x14ac:dyDescent="0.25">
      <c r="A148" s="16" t="s">
        <v>116</v>
      </c>
      <c r="B148" s="17" t="s">
        <v>9</v>
      </c>
      <c r="C148" s="18" t="s">
        <v>117</v>
      </c>
    </row>
    <row r="149" spans="1:3" ht="38.25" customHeight="1" x14ac:dyDescent="0.2">
      <c r="A149" s="19">
        <v>1</v>
      </c>
      <c r="B149" s="20" t="s">
        <v>11</v>
      </c>
      <c r="C149" s="21" t="s">
        <v>118</v>
      </c>
    </row>
    <row r="150" spans="1:3" ht="14.25" customHeight="1" x14ac:dyDescent="0.2">
      <c r="A150" s="19">
        <v>2</v>
      </c>
      <c r="B150" s="22" t="s">
        <v>13</v>
      </c>
      <c r="C150" s="21" t="s">
        <v>119</v>
      </c>
    </row>
    <row r="151" spans="1:3" ht="14.25" customHeight="1" x14ac:dyDescent="0.2">
      <c r="A151" s="19">
        <v>3</v>
      </c>
      <c r="B151" s="22" t="s">
        <v>15</v>
      </c>
      <c r="C151" s="23" t="s">
        <v>16</v>
      </c>
    </row>
    <row r="152" spans="1:3" ht="14.25" customHeight="1" x14ac:dyDescent="0.2">
      <c r="A152" s="19">
        <v>4</v>
      </c>
      <c r="B152" s="20" t="s">
        <v>17</v>
      </c>
      <c r="C152" s="21" t="s">
        <v>120</v>
      </c>
    </row>
    <row r="153" spans="1:3" ht="14.25" customHeight="1" x14ac:dyDescent="0.2">
      <c r="A153" s="19">
        <v>5</v>
      </c>
      <c r="B153" s="20" t="s">
        <v>19</v>
      </c>
      <c r="C153" s="21" t="s">
        <v>121</v>
      </c>
    </row>
    <row r="154" spans="1:3" ht="14.25" customHeight="1" x14ac:dyDescent="0.2">
      <c r="A154" s="19">
        <v>6</v>
      </c>
      <c r="B154" s="20" t="s">
        <v>21</v>
      </c>
      <c r="C154" s="24" t="s">
        <v>22</v>
      </c>
    </row>
    <row r="155" spans="1:3" ht="14.25" customHeight="1" x14ac:dyDescent="0.2">
      <c r="A155" s="19">
        <v>7</v>
      </c>
      <c r="B155" s="20" t="s">
        <v>23</v>
      </c>
      <c r="C155" s="21" t="s">
        <v>122</v>
      </c>
    </row>
    <row r="156" spans="1:3" ht="14.25" customHeight="1" x14ac:dyDescent="0.2">
      <c r="A156" s="19">
        <v>8</v>
      </c>
      <c r="B156" s="20" t="s">
        <v>25</v>
      </c>
      <c r="C156" s="21" t="s">
        <v>123</v>
      </c>
    </row>
    <row r="157" spans="1:3" ht="14.25" customHeight="1" x14ac:dyDescent="0.2">
      <c r="A157" s="19">
        <v>9</v>
      </c>
      <c r="B157" s="20" t="s">
        <v>27</v>
      </c>
      <c r="C157" s="21" t="s">
        <v>124</v>
      </c>
    </row>
    <row r="158" spans="1:3" ht="14.25" customHeight="1" x14ac:dyDescent="0.2">
      <c r="A158" s="19">
        <v>10</v>
      </c>
      <c r="B158" s="20" t="s">
        <v>29</v>
      </c>
      <c r="C158" s="21" t="s">
        <v>125</v>
      </c>
    </row>
    <row r="159" spans="1:3" ht="14.25" customHeight="1" x14ac:dyDescent="0.2">
      <c r="A159" s="19">
        <v>11</v>
      </c>
      <c r="B159" s="20" t="s">
        <v>31</v>
      </c>
      <c r="C159" s="21" t="s">
        <v>126</v>
      </c>
    </row>
    <row r="160" spans="1:3" ht="14.25" customHeight="1" x14ac:dyDescent="0.2">
      <c r="A160" s="19">
        <v>12</v>
      </c>
      <c r="B160" s="20" t="s">
        <v>33</v>
      </c>
      <c r="C160" s="21" t="s">
        <v>127</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128</v>
      </c>
    </row>
    <row r="164" spans="1:3" ht="15.75" customHeight="1" x14ac:dyDescent="0.25">
      <c r="A164" s="13"/>
      <c r="B164" s="14"/>
      <c r="C164" s="15"/>
    </row>
    <row r="165" spans="1:3" ht="27.2" customHeight="1" x14ac:dyDescent="0.25">
      <c r="A165" s="16" t="s">
        <v>129</v>
      </c>
      <c r="B165" s="17" t="s">
        <v>9</v>
      </c>
      <c r="C165" s="18" t="s">
        <v>130</v>
      </c>
    </row>
    <row r="166" spans="1:3" ht="38.25" customHeight="1" x14ac:dyDescent="0.2">
      <c r="A166" s="19">
        <v>1</v>
      </c>
      <c r="B166" s="20" t="s">
        <v>11</v>
      </c>
      <c r="C166" s="21" t="s">
        <v>131</v>
      </c>
    </row>
    <row r="167" spans="1:3" ht="14.25" customHeight="1" x14ac:dyDescent="0.2">
      <c r="A167" s="19">
        <v>2</v>
      </c>
      <c r="B167" s="22" t="s">
        <v>13</v>
      </c>
      <c r="C167" s="21" t="s">
        <v>119</v>
      </c>
    </row>
    <row r="168" spans="1:3" ht="14.25" customHeight="1" x14ac:dyDescent="0.2">
      <c r="A168" s="19">
        <v>3</v>
      </c>
      <c r="B168" s="22" t="s">
        <v>15</v>
      </c>
      <c r="C168" s="23" t="s">
        <v>16</v>
      </c>
    </row>
    <row r="169" spans="1:3" ht="14.25" customHeight="1" x14ac:dyDescent="0.2">
      <c r="A169" s="19">
        <v>4</v>
      </c>
      <c r="B169" s="20" t="s">
        <v>17</v>
      </c>
      <c r="C169" s="21" t="s">
        <v>132</v>
      </c>
    </row>
    <row r="170" spans="1:3" ht="14.25" customHeight="1" x14ac:dyDescent="0.2">
      <c r="A170" s="19">
        <v>5</v>
      </c>
      <c r="B170" s="20" t="s">
        <v>19</v>
      </c>
      <c r="C170" s="21" t="s">
        <v>133</v>
      </c>
    </row>
    <row r="171" spans="1:3" ht="14.25" customHeight="1" x14ac:dyDescent="0.2">
      <c r="A171" s="19">
        <v>6</v>
      </c>
      <c r="B171" s="20" t="s">
        <v>21</v>
      </c>
      <c r="C171" s="24" t="s">
        <v>22</v>
      </c>
    </row>
    <row r="172" spans="1:3" ht="14.25" customHeight="1" x14ac:dyDescent="0.2">
      <c r="A172" s="19">
        <v>7</v>
      </c>
      <c r="B172" s="20" t="s">
        <v>23</v>
      </c>
      <c r="C172" s="21" t="s">
        <v>122</v>
      </c>
    </row>
    <row r="173" spans="1:3" ht="14.25" customHeight="1" x14ac:dyDescent="0.2">
      <c r="A173" s="19">
        <v>8</v>
      </c>
      <c r="B173" s="20" t="s">
        <v>25</v>
      </c>
      <c r="C173" s="21" t="s">
        <v>134</v>
      </c>
    </row>
    <row r="174" spans="1:3" ht="14.25" customHeight="1" x14ac:dyDescent="0.2">
      <c r="A174" s="19">
        <v>9</v>
      </c>
      <c r="B174" s="20" t="s">
        <v>27</v>
      </c>
      <c r="C174" s="21" t="s">
        <v>124</v>
      </c>
    </row>
    <row r="175" spans="1:3" ht="14.25" customHeight="1" x14ac:dyDescent="0.2">
      <c r="A175" s="19">
        <v>10</v>
      </c>
      <c r="B175" s="20" t="s">
        <v>29</v>
      </c>
      <c r="C175" s="21" t="s">
        <v>135</v>
      </c>
    </row>
    <row r="176" spans="1:3" ht="14.25" customHeight="1" x14ac:dyDescent="0.2">
      <c r="A176" s="19">
        <v>11</v>
      </c>
      <c r="B176" s="20" t="s">
        <v>31</v>
      </c>
      <c r="C176" s="21" t="s">
        <v>136</v>
      </c>
    </row>
    <row r="177" spans="1:3" ht="14.25" customHeight="1" x14ac:dyDescent="0.2">
      <c r="A177" s="19">
        <v>12</v>
      </c>
      <c r="B177" s="20" t="s">
        <v>33</v>
      </c>
      <c r="C177" s="21" t="s">
        <v>137</v>
      </c>
    </row>
    <row r="178" spans="1:3" ht="14.25" customHeight="1" x14ac:dyDescent="0.2">
      <c r="A178" s="19">
        <v>13</v>
      </c>
      <c r="B178" s="20" t="s">
        <v>35</v>
      </c>
      <c r="C178" s="21" t="s">
        <v>102</v>
      </c>
    </row>
    <row r="179" spans="1:3" ht="14.25" customHeight="1" x14ac:dyDescent="0.2">
      <c r="A179" s="19">
        <v>14</v>
      </c>
      <c r="B179" s="20" t="s">
        <v>36</v>
      </c>
      <c r="C179" s="24" t="s">
        <v>22</v>
      </c>
    </row>
    <row r="180" spans="1:3" ht="15" customHeight="1" thickBot="1" x14ac:dyDescent="0.25">
      <c r="A180" s="25">
        <v>15</v>
      </c>
      <c r="B180" s="26" t="s">
        <v>37</v>
      </c>
      <c r="C180" s="27" t="s">
        <v>38</v>
      </c>
    </row>
    <row r="181" spans="1:3" ht="15.75" customHeight="1" x14ac:dyDescent="0.25">
      <c r="A181" s="13"/>
      <c r="B181" s="14"/>
      <c r="C181" s="15"/>
    </row>
    <row r="182" spans="1:3" ht="27.2" customHeight="1" x14ac:dyDescent="0.25">
      <c r="A182" s="16" t="s">
        <v>138</v>
      </c>
      <c r="B182" s="17" t="s">
        <v>9</v>
      </c>
      <c r="C182" s="18" t="s">
        <v>139</v>
      </c>
    </row>
    <row r="183" spans="1:3" ht="38.25" customHeight="1" x14ac:dyDescent="0.2">
      <c r="A183" s="19">
        <v>1</v>
      </c>
      <c r="B183" s="20" t="s">
        <v>11</v>
      </c>
      <c r="C183" s="21" t="s">
        <v>140</v>
      </c>
    </row>
    <row r="184" spans="1:3" ht="14.25" customHeight="1" x14ac:dyDescent="0.2">
      <c r="A184" s="19">
        <v>2</v>
      </c>
      <c r="B184" s="22" t="s">
        <v>13</v>
      </c>
      <c r="C184" s="21" t="s">
        <v>141</v>
      </c>
    </row>
    <row r="185" spans="1:3" ht="14.25" customHeight="1" x14ac:dyDescent="0.2">
      <c r="A185" s="19">
        <v>3</v>
      </c>
      <c r="B185" s="22" t="s">
        <v>15</v>
      </c>
      <c r="C185" s="23" t="s">
        <v>16</v>
      </c>
    </row>
    <row r="186" spans="1:3" ht="14.25" customHeight="1" x14ac:dyDescent="0.2">
      <c r="A186" s="19">
        <v>4</v>
      </c>
      <c r="B186" s="20" t="s">
        <v>17</v>
      </c>
      <c r="C186" s="21" t="s">
        <v>18</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142</v>
      </c>
    </row>
    <row r="191" spans="1:3" ht="14.25" customHeight="1" x14ac:dyDescent="0.2">
      <c r="A191" s="19">
        <v>9</v>
      </c>
      <c r="B191" s="20" t="s">
        <v>27</v>
      </c>
      <c r="C191" s="21" t="s">
        <v>143</v>
      </c>
    </row>
    <row r="192" spans="1:3" ht="14.25" customHeight="1" x14ac:dyDescent="0.2">
      <c r="A192" s="19">
        <v>10</v>
      </c>
      <c r="B192" s="20" t="s">
        <v>29</v>
      </c>
      <c r="C192" s="21" t="s">
        <v>144</v>
      </c>
    </row>
    <row r="193" spans="1:3" ht="14.25" customHeight="1" x14ac:dyDescent="0.2">
      <c r="A193" s="19">
        <v>11</v>
      </c>
      <c r="B193" s="20" t="s">
        <v>31</v>
      </c>
      <c r="C193" s="21" t="s">
        <v>145</v>
      </c>
    </row>
    <row r="194" spans="1:3" ht="14.25" customHeight="1" x14ac:dyDescent="0.2">
      <c r="A194" s="19">
        <v>12</v>
      </c>
      <c r="B194" s="20" t="s">
        <v>33</v>
      </c>
      <c r="C194" s="21" t="s">
        <v>146</v>
      </c>
    </row>
    <row r="195" spans="1:3" ht="14.25" customHeight="1" x14ac:dyDescent="0.2">
      <c r="A195" s="19">
        <v>13</v>
      </c>
      <c r="B195" s="20" t="s">
        <v>35</v>
      </c>
      <c r="C195" s="21" t="s">
        <v>20</v>
      </c>
    </row>
    <row r="196" spans="1:3" ht="14.25" customHeight="1" x14ac:dyDescent="0.2">
      <c r="A196" s="19">
        <v>14</v>
      </c>
      <c r="B196" s="20" t="s">
        <v>36</v>
      </c>
      <c r="C196" s="24" t="s">
        <v>22</v>
      </c>
    </row>
    <row r="197" spans="1:3" ht="15" customHeight="1" thickBot="1" x14ac:dyDescent="0.25">
      <c r="A197" s="25">
        <v>15</v>
      </c>
      <c r="B197" s="26" t="s">
        <v>37</v>
      </c>
      <c r="C197" s="27" t="s">
        <v>147</v>
      </c>
    </row>
    <row r="198" spans="1:3" ht="15.75" customHeight="1" x14ac:dyDescent="0.25">
      <c r="A198" s="13"/>
      <c r="B198" s="14"/>
      <c r="C198" s="15"/>
    </row>
    <row r="199" spans="1:3" ht="27.2" customHeight="1" x14ac:dyDescent="0.25">
      <c r="A199" s="16" t="s">
        <v>148</v>
      </c>
      <c r="B199" s="17" t="s">
        <v>9</v>
      </c>
      <c r="C199" s="18" t="s">
        <v>149</v>
      </c>
    </row>
    <row r="200" spans="1:3" ht="38.25" customHeight="1" x14ac:dyDescent="0.2">
      <c r="A200" s="19">
        <v>1</v>
      </c>
      <c r="B200" s="20" t="s">
        <v>11</v>
      </c>
      <c r="C200" s="21" t="s">
        <v>150</v>
      </c>
    </row>
    <row r="201" spans="1:3" ht="14.25" customHeight="1" x14ac:dyDescent="0.2">
      <c r="A201" s="19">
        <v>2</v>
      </c>
      <c r="B201" s="22" t="s">
        <v>13</v>
      </c>
      <c r="C201" s="21" t="s">
        <v>119</v>
      </c>
    </row>
    <row r="202" spans="1:3" ht="14.25" customHeight="1" x14ac:dyDescent="0.2">
      <c r="A202" s="19">
        <v>3</v>
      </c>
      <c r="B202" s="22" t="s">
        <v>15</v>
      </c>
      <c r="C202" s="23" t="s">
        <v>16</v>
      </c>
    </row>
    <row r="203" spans="1:3" ht="14.25" customHeight="1" x14ac:dyDescent="0.2">
      <c r="A203" s="19">
        <v>4</v>
      </c>
      <c r="B203" s="20" t="s">
        <v>17</v>
      </c>
      <c r="C203" s="21" t="s">
        <v>151</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38</v>
      </c>
    </row>
    <row r="207" spans="1:3" ht="14.25" customHeight="1" x14ac:dyDescent="0.2">
      <c r="A207" s="19">
        <v>8</v>
      </c>
      <c r="B207" s="20" t="s">
        <v>25</v>
      </c>
      <c r="C207" s="21" t="s">
        <v>152</v>
      </c>
    </row>
    <row r="208" spans="1:3" ht="14.25" customHeight="1" x14ac:dyDescent="0.2">
      <c r="A208" s="19">
        <v>9</v>
      </c>
      <c r="B208" s="20" t="s">
        <v>27</v>
      </c>
      <c r="C208" s="21" t="s">
        <v>28</v>
      </c>
    </row>
    <row r="209" spans="1:3" ht="14.25" customHeight="1" x14ac:dyDescent="0.2">
      <c r="A209" s="19">
        <v>10</v>
      </c>
      <c r="B209" s="20" t="s">
        <v>29</v>
      </c>
      <c r="C209" s="21" t="s">
        <v>30</v>
      </c>
    </row>
    <row r="210" spans="1:3" ht="14.25" customHeight="1" x14ac:dyDescent="0.2">
      <c r="A210" s="19">
        <v>11</v>
      </c>
      <c r="B210" s="20" t="s">
        <v>31</v>
      </c>
      <c r="C210" s="21" t="s">
        <v>80</v>
      </c>
    </row>
    <row r="211" spans="1:3" ht="14.25" customHeight="1" x14ac:dyDescent="0.2">
      <c r="A211" s="19">
        <v>12</v>
      </c>
      <c r="B211" s="20" t="s">
        <v>33</v>
      </c>
      <c r="C211" s="21" t="s">
        <v>81</v>
      </c>
    </row>
    <row r="212" spans="1:3" ht="14.25" customHeight="1" x14ac:dyDescent="0.2">
      <c r="A212" s="19">
        <v>13</v>
      </c>
      <c r="B212" s="20" t="s">
        <v>35</v>
      </c>
      <c r="C212" s="21" t="s">
        <v>20</v>
      </c>
    </row>
    <row r="213" spans="1:3" ht="14.25" customHeight="1" x14ac:dyDescent="0.2">
      <c r="A213" s="19">
        <v>14</v>
      </c>
      <c r="B213" s="20" t="s">
        <v>36</v>
      </c>
      <c r="C213" s="24" t="s">
        <v>22</v>
      </c>
    </row>
    <row r="214" spans="1:3" ht="15" customHeight="1" thickBot="1" x14ac:dyDescent="0.25">
      <c r="A214" s="25">
        <v>15</v>
      </c>
      <c r="B214" s="26" t="s">
        <v>37</v>
      </c>
      <c r="C214" s="27" t="s">
        <v>38</v>
      </c>
    </row>
    <row r="215" spans="1:3" ht="15.75" customHeight="1" x14ac:dyDescent="0.25">
      <c r="A215" s="13"/>
      <c r="B215" s="14"/>
      <c r="C215" s="15"/>
    </row>
    <row r="216" spans="1:3" ht="27.2" customHeight="1" x14ac:dyDescent="0.25">
      <c r="A216" s="16" t="s">
        <v>153</v>
      </c>
      <c r="B216" s="17" t="s">
        <v>9</v>
      </c>
      <c r="C216" s="18" t="s">
        <v>154</v>
      </c>
    </row>
    <row r="217" spans="1:3" ht="38.25" customHeight="1" x14ac:dyDescent="0.2">
      <c r="A217" s="19">
        <v>1</v>
      </c>
      <c r="B217" s="20" t="s">
        <v>11</v>
      </c>
      <c r="C217" s="21" t="s">
        <v>155</v>
      </c>
    </row>
    <row r="218" spans="1:3" ht="14.25" customHeight="1" x14ac:dyDescent="0.2">
      <c r="A218" s="19">
        <v>2</v>
      </c>
      <c r="B218" s="22" t="s">
        <v>13</v>
      </c>
      <c r="C218" s="21" t="s">
        <v>156</v>
      </c>
    </row>
    <row r="219" spans="1:3" ht="14.25" customHeight="1" x14ac:dyDescent="0.2">
      <c r="A219" s="19">
        <v>3</v>
      </c>
      <c r="B219" s="22" t="s">
        <v>15</v>
      </c>
      <c r="C219" s="23" t="s">
        <v>16</v>
      </c>
    </row>
    <row r="220" spans="1:3" ht="14.25" customHeight="1" x14ac:dyDescent="0.2">
      <c r="A220" s="19">
        <v>4</v>
      </c>
      <c r="B220" s="20" t="s">
        <v>17</v>
      </c>
      <c r="C220" s="21" t="s">
        <v>157</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158</v>
      </c>
    </row>
    <row r="225" spans="1:3" ht="14.25" customHeight="1" x14ac:dyDescent="0.2">
      <c r="A225" s="19">
        <v>9</v>
      </c>
      <c r="B225" s="20" t="s">
        <v>27</v>
      </c>
      <c r="C225" s="21" t="s">
        <v>159</v>
      </c>
    </row>
    <row r="226" spans="1:3" ht="14.25" customHeight="1" x14ac:dyDescent="0.2">
      <c r="A226" s="19">
        <v>10</v>
      </c>
      <c r="B226" s="20" t="s">
        <v>29</v>
      </c>
      <c r="C226" s="21" t="s">
        <v>160</v>
      </c>
    </row>
    <row r="227" spans="1:3" ht="14.25" customHeight="1" x14ac:dyDescent="0.2">
      <c r="A227" s="19">
        <v>11</v>
      </c>
      <c r="B227" s="20" t="s">
        <v>31</v>
      </c>
      <c r="C227" s="21" t="s">
        <v>88</v>
      </c>
    </row>
    <row r="228" spans="1:3" ht="14.25" customHeight="1" x14ac:dyDescent="0.2">
      <c r="A228" s="19">
        <v>12</v>
      </c>
      <c r="B228" s="20" t="s">
        <v>33</v>
      </c>
      <c r="C228" s="21" t="s">
        <v>161</v>
      </c>
    </row>
    <row r="229" spans="1:3" ht="14.25" customHeight="1" x14ac:dyDescent="0.2">
      <c r="A229" s="19">
        <v>13</v>
      </c>
      <c r="B229" s="20" t="s">
        <v>35</v>
      </c>
      <c r="C229" s="21" t="s">
        <v>162</v>
      </c>
    </row>
    <row r="230" spans="1:3" ht="14.25" customHeight="1" x14ac:dyDescent="0.2">
      <c r="A230" s="19">
        <v>14</v>
      </c>
      <c r="B230" s="20" t="s">
        <v>36</v>
      </c>
      <c r="C230" s="24" t="s">
        <v>22</v>
      </c>
    </row>
    <row r="231" spans="1:3" ht="15" customHeight="1" thickBot="1" x14ac:dyDescent="0.25">
      <c r="A231" s="25">
        <v>15</v>
      </c>
      <c r="B231" s="26" t="s">
        <v>37</v>
      </c>
      <c r="C231" s="27" t="s">
        <v>24</v>
      </c>
    </row>
    <row r="232" spans="1:3" ht="15.75" customHeight="1" x14ac:dyDescent="0.25">
      <c r="A232" s="13"/>
      <c r="B232" s="14"/>
      <c r="C232" s="15"/>
    </row>
    <row r="233" spans="1:3" ht="27.2" customHeight="1" x14ac:dyDescent="0.25">
      <c r="A233" s="16" t="s">
        <v>163</v>
      </c>
      <c r="B233" s="17" t="s">
        <v>9</v>
      </c>
      <c r="C233" s="18" t="s">
        <v>164</v>
      </c>
    </row>
    <row r="234" spans="1:3" ht="38.25" customHeight="1" x14ac:dyDescent="0.2">
      <c r="A234" s="19">
        <v>1</v>
      </c>
      <c r="B234" s="20" t="s">
        <v>11</v>
      </c>
      <c r="C234" s="21" t="s">
        <v>165</v>
      </c>
    </row>
    <row r="235" spans="1:3" ht="14.25" customHeight="1" x14ac:dyDescent="0.2">
      <c r="A235" s="19">
        <v>2</v>
      </c>
      <c r="B235" s="22" t="s">
        <v>13</v>
      </c>
      <c r="C235" s="21" t="s">
        <v>166</v>
      </c>
    </row>
    <row r="236" spans="1:3" ht="14.25" customHeight="1" x14ac:dyDescent="0.2">
      <c r="A236" s="19">
        <v>3</v>
      </c>
      <c r="B236" s="22" t="s">
        <v>15</v>
      </c>
      <c r="C236" s="23" t="s">
        <v>16</v>
      </c>
    </row>
    <row r="237" spans="1:3" ht="14.25" customHeight="1" x14ac:dyDescent="0.2">
      <c r="A237" s="19">
        <v>4</v>
      </c>
      <c r="B237" s="20" t="s">
        <v>17</v>
      </c>
      <c r="C237" s="21" t="s">
        <v>167</v>
      </c>
    </row>
    <row r="238" spans="1:3" ht="14.25" customHeight="1" x14ac:dyDescent="0.2">
      <c r="A238" s="19">
        <v>5</v>
      </c>
      <c r="B238" s="20" t="s">
        <v>19</v>
      </c>
      <c r="C238" s="21" t="s">
        <v>102</v>
      </c>
    </row>
    <row r="239" spans="1:3" ht="14.25" customHeight="1" x14ac:dyDescent="0.2">
      <c r="A239" s="19">
        <v>6</v>
      </c>
      <c r="B239" s="20" t="s">
        <v>21</v>
      </c>
      <c r="C239" s="24" t="s">
        <v>22</v>
      </c>
    </row>
    <row r="240" spans="1:3" ht="14.25" customHeight="1" x14ac:dyDescent="0.2">
      <c r="A240" s="19">
        <v>7</v>
      </c>
      <c r="B240" s="20" t="s">
        <v>23</v>
      </c>
      <c r="C240" s="21" t="s">
        <v>38</v>
      </c>
    </row>
    <row r="241" spans="1:3" ht="14.25" customHeight="1" x14ac:dyDescent="0.2">
      <c r="A241" s="19">
        <v>8</v>
      </c>
      <c r="B241" s="20" t="s">
        <v>25</v>
      </c>
      <c r="C241" s="21" t="s">
        <v>168</v>
      </c>
    </row>
    <row r="242" spans="1:3" ht="14.25" customHeight="1" x14ac:dyDescent="0.2">
      <c r="A242" s="19">
        <v>9</v>
      </c>
      <c r="B242" s="20" t="s">
        <v>27</v>
      </c>
      <c r="C242" s="21" t="s">
        <v>169</v>
      </c>
    </row>
    <row r="243" spans="1:3" ht="14.25" customHeight="1" x14ac:dyDescent="0.2">
      <c r="A243" s="19">
        <v>10</v>
      </c>
      <c r="B243" s="20" t="s">
        <v>29</v>
      </c>
      <c r="C243" s="21" t="s">
        <v>170</v>
      </c>
    </row>
    <row r="244" spans="1:3" ht="14.25" customHeight="1" x14ac:dyDescent="0.2">
      <c r="A244" s="19">
        <v>11</v>
      </c>
      <c r="B244" s="20" t="s">
        <v>31</v>
      </c>
      <c r="C244" s="21" t="s">
        <v>171</v>
      </c>
    </row>
    <row r="245" spans="1:3" ht="14.25" customHeight="1" x14ac:dyDescent="0.2">
      <c r="A245" s="19">
        <v>12</v>
      </c>
      <c r="B245" s="20" t="s">
        <v>33</v>
      </c>
      <c r="C245" s="21" t="s">
        <v>172</v>
      </c>
    </row>
    <row r="246" spans="1:3" ht="14.25" customHeight="1" x14ac:dyDescent="0.2">
      <c r="A246" s="19">
        <v>13</v>
      </c>
      <c r="B246" s="20" t="s">
        <v>35</v>
      </c>
      <c r="C246" s="21" t="s">
        <v>102</v>
      </c>
    </row>
    <row r="247" spans="1:3" ht="14.25" customHeight="1" x14ac:dyDescent="0.2">
      <c r="A247" s="19">
        <v>14</v>
      </c>
      <c r="B247" s="20" t="s">
        <v>36</v>
      </c>
      <c r="C247" s="24" t="s">
        <v>22</v>
      </c>
    </row>
    <row r="248" spans="1:3" ht="15" customHeight="1" thickBot="1" x14ac:dyDescent="0.25">
      <c r="A248" s="25">
        <v>15</v>
      </c>
      <c r="B248" s="26" t="s">
        <v>37</v>
      </c>
      <c r="C248" s="27" t="s">
        <v>38</v>
      </c>
    </row>
    <row r="249" spans="1:3" ht="15.75" customHeight="1" x14ac:dyDescent="0.25">
      <c r="A249" s="13"/>
      <c r="B249" s="14"/>
      <c r="C249" s="15"/>
    </row>
    <row r="250" spans="1:3" ht="27.2" customHeight="1" x14ac:dyDescent="0.25">
      <c r="A250" s="16" t="s">
        <v>173</v>
      </c>
      <c r="B250" s="17" t="s">
        <v>9</v>
      </c>
      <c r="C250" s="18" t="s">
        <v>174</v>
      </c>
    </row>
    <row r="251" spans="1:3" ht="38.25" customHeight="1" x14ac:dyDescent="0.2">
      <c r="A251" s="19">
        <v>1</v>
      </c>
      <c r="B251" s="20" t="s">
        <v>11</v>
      </c>
      <c r="C251" s="21" t="s">
        <v>175</v>
      </c>
    </row>
    <row r="252" spans="1:3" ht="14.25" customHeight="1" x14ac:dyDescent="0.2">
      <c r="A252" s="19">
        <v>2</v>
      </c>
      <c r="B252" s="22" t="s">
        <v>13</v>
      </c>
      <c r="C252" s="21" t="s">
        <v>107</v>
      </c>
    </row>
    <row r="253" spans="1:3" ht="14.25" customHeight="1" x14ac:dyDescent="0.2">
      <c r="A253" s="19">
        <v>3</v>
      </c>
      <c r="B253" s="22" t="s">
        <v>15</v>
      </c>
      <c r="C253" s="23" t="s">
        <v>16</v>
      </c>
    </row>
    <row r="254" spans="1:3" ht="14.25" customHeight="1" x14ac:dyDescent="0.2">
      <c r="A254" s="19">
        <v>4</v>
      </c>
      <c r="B254" s="20" t="s">
        <v>17</v>
      </c>
      <c r="C254" s="21" t="s">
        <v>176</v>
      </c>
    </row>
    <row r="255" spans="1:3" ht="14.25" customHeight="1" x14ac:dyDescent="0.2">
      <c r="A255" s="19">
        <v>5</v>
      </c>
      <c r="B255" s="20" t="s">
        <v>19</v>
      </c>
      <c r="C255" s="21" t="s">
        <v>20</v>
      </c>
    </row>
    <row r="256" spans="1:3" ht="14.25" customHeight="1" x14ac:dyDescent="0.2">
      <c r="A256" s="19">
        <v>6</v>
      </c>
      <c r="B256" s="20" t="s">
        <v>21</v>
      </c>
      <c r="C256" s="24" t="s">
        <v>22</v>
      </c>
    </row>
    <row r="257" spans="1:3" ht="14.25" customHeight="1" x14ac:dyDescent="0.2">
      <c r="A257" s="19">
        <v>7</v>
      </c>
      <c r="B257" s="20" t="s">
        <v>23</v>
      </c>
      <c r="C257" s="21" t="s">
        <v>177</v>
      </c>
    </row>
    <row r="258" spans="1:3" ht="14.25" customHeight="1" x14ac:dyDescent="0.2">
      <c r="A258" s="19">
        <v>8</v>
      </c>
      <c r="B258" s="20" t="s">
        <v>25</v>
      </c>
      <c r="C258" s="21" t="s">
        <v>178</v>
      </c>
    </row>
    <row r="259" spans="1:3" ht="14.25" customHeight="1" x14ac:dyDescent="0.2">
      <c r="A259" s="19">
        <v>9</v>
      </c>
      <c r="B259" s="20" t="s">
        <v>27</v>
      </c>
      <c r="C259" s="21" t="s">
        <v>28</v>
      </c>
    </row>
    <row r="260" spans="1:3" ht="14.25" customHeight="1" x14ac:dyDescent="0.2">
      <c r="A260" s="19">
        <v>10</v>
      </c>
      <c r="B260" s="20" t="s">
        <v>29</v>
      </c>
      <c r="C260" s="21" t="s">
        <v>30</v>
      </c>
    </row>
    <row r="261" spans="1:3" ht="14.25" customHeight="1" x14ac:dyDescent="0.2">
      <c r="A261" s="19">
        <v>11</v>
      </c>
      <c r="B261" s="20" t="s">
        <v>31</v>
      </c>
      <c r="C261" s="21" t="s">
        <v>88</v>
      </c>
    </row>
    <row r="262" spans="1:3" ht="14.25" customHeight="1" x14ac:dyDescent="0.2">
      <c r="A262" s="19">
        <v>12</v>
      </c>
      <c r="B262" s="20" t="s">
        <v>33</v>
      </c>
      <c r="C262" s="21" t="s">
        <v>179</v>
      </c>
    </row>
    <row r="263" spans="1:3" ht="14.25" customHeight="1" x14ac:dyDescent="0.2">
      <c r="A263" s="19">
        <v>13</v>
      </c>
      <c r="B263" s="20" t="s">
        <v>35</v>
      </c>
      <c r="C263" s="21" t="s">
        <v>20</v>
      </c>
    </row>
    <row r="264" spans="1:3" ht="14.25" customHeight="1" x14ac:dyDescent="0.2">
      <c r="A264" s="19">
        <v>14</v>
      </c>
      <c r="B264" s="20" t="s">
        <v>36</v>
      </c>
      <c r="C264" s="24" t="s">
        <v>22</v>
      </c>
    </row>
    <row r="265" spans="1:3" ht="15" customHeight="1" thickBot="1" x14ac:dyDescent="0.25">
      <c r="A265" s="25">
        <v>15</v>
      </c>
      <c r="B265" s="26" t="s">
        <v>37</v>
      </c>
      <c r="C265" s="27" t="s">
        <v>24</v>
      </c>
    </row>
    <row r="266" spans="1:3" ht="15.75" customHeight="1" x14ac:dyDescent="0.25">
      <c r="A266" s="13"/>
      <c r="B266" s="14"/>
      <c r="C266" s="15"/>
    </row>
    <row r="267" spans="1:3" ht="27.2" customHeight="1" x14ac:dyDescent="0.25">
      <c r="A267" s="16" t="s">
        <v>180</v>
      </c>
      <c r="B267" s="17" t="s">
        <v>9</v>
      </c>
      <c r="C267" s="18" t="s">
        <v>181</v>
      </c>
    </row>
    <row r="268" spans="1:3" ht="38.25" customHeight="1" x14ac:dyDescent="0.2">
      <c r="A268" s="19">
        <v>1</v>
      </c>
      <c r="B268" s="20" t="s">
        <v>11</v>
      </c>
      <c r="C268" s="21" t="s">
        <v>182</v>
      </c>
    </row>
    <row r="269" spans="1:3" ht="14.25" customHeight="1" x14ac:dyDescent="0.2">
      <c r="A269" s="19">
        <v>2</v>
      </c>
      <c r="B269" s="22" t="s">
        <v>13</v>
      </c>
      <c r="C269" s="21" t="s">
        <v>14</v>
      </c>
    </row>
    <row r="270" spans="1:3" ht="14.25" customHeight="1" x14ac:dyDescent="0.2">
      <c r="A270" s="19">
        <v>3</v>
      </c>
      <c r="B270" s="22" t="s">
        <v>15</v>
      </c>
      <c r="C270" s="23" t="s">
        <v>16</v>
      </c>
    </row>
    <row r="271" spans="1:3" ht="14.25" customHeight="1" x14ac:dyDescent="0.2">
      <c r="A271" s="19">
        <v>4</v>
      </c>
      <c r="B271" s="20" t="s">
        <v>17</v>
      </c>
      <c r="C271" s="21" t="s">
        <v>183</v>
      </c>
    </row>
    <row r="272" spans="1:3" ht="14.25" customHeight="1" x14ac:dyDescent="0.2">
      <c r="A272" s="19">
        <v>5</v>
      </c>
      <c r="B272" s="20" t="s">
        <v>19</v>
      </c>
      <c r="C272" s="21" t="s">
        <v>20</v>
      </c>
    </row>
    <row r="273" spans="1:3" ht="14.25" customHeight="1" x14ac:dyDescent="0.2">
      <c r="A273" s="19">
        <v>6</v>
      </c>
      <c r="B273" s="20" t="s">
        <v>21</v>
      </c>
      <c r="C273" s="24" t="s">
        <v>22</v>
      </c>
    </row>
    <row r="274" spans="1:3" ht="14.25" customHeight="1" x14ac:dyDescent="0.2">
      <c r="A274" s="19">
        <v>7</v>
      </c>
      <c r="B274" s="20" t="s">
        <v>23</v>
      </c>
      <c r="C274" s="21" t="s">
        <v>24</v>
      </c>
    </row>
    <row r="275" spans="1:3" ht="14.25" customHeight="1" x14ac:dyDescent="0.2">
      <c r="A275" s="19">
        <v>8</v>
      </c>
      <c r="B275" s="20" t="s">
        <v>25</v>
      </c>
      <c r="C275" s="21" t="s">
        <v>184</v>
      </c>
    </row>
    <row r="276" spans="1:3" ht="14.25" customHeight="1" x14ac:dyDescent="0.2">
      <c r="A276" s="19">
        <v>9</v>
      </c>
      <c r="B276" s="20" t="s">
        <v>27</v>
      </c>
      <c r="C276" s="21" t="s">
        <v>185</v>
      </c>
    </row>
    <row r="277" spans="1:3" ht="14.25" customHeight="1" x14ac:dyDescent="0.2">
      <c r="A277" s="19">
        <v>10</v>
      </c>
      <c r="B277" s="20" t="s">
        <v>29</v>
      </c>
      <c r="C277" s="21" t="s">
        <v>160</v>
      </c>
    </row>
    <row r="278" spans="1:3" ht="14.25" customHeight="1" x14ac:dyDescent="0.2">
      <c r="A278" s="19">
        <v>11</v>
      </c>
      <c r="B278" s="20" t="s">
        <v>31</v>
      </c>
      <c r="C278" s="21" t="s">
        <v>88</v>
      </c>
    </row>
    <row r="279" spans="1:3" ht="14.25" customHeight="1" x14ac:dyDescent="0.2">
      <c r="A279" s="19">
        <v>12</v>
      </c>
      <c r="B279" s="20" t="s">
        <v>33</v>
      </c>
      <c r="C279" s="21" t="s">
        <v>186</v>
      </c>
    </row>
    <row r="280" spans="1:3" ht="14.25" customHeight="1" x14ac:dyDescent="0.2">
      <c r="A280" s="19">
        <v>13</v>
      </c>
      <c r="B280" s="20" t="s">
        <v>35</v>
      </c>
      <c r="C280" s="21" t="s">
        <v>20</v>
      </c>
    </row>
    <row r="281" spans="1:3" ht="14.25" customHeight="1" x14ac:dyDescent="0.2">
      <c r="A281" s="19">
        <v>14</v>
      </c>
      <c r="B281" s="20" t="s">
        <v>36</v>
      </c>
      <c r="C281" s="24" t="s">
        <v>22</v>
      </c>
    </row>
    <row r="282" spans="1:3" ht="15" customHeight="1" thickBot="1" x14ac:dyDescent="0.25">
      <c r="A282" s="25">
        <v>15</v>
      </c>
      <c r="B282" s="26" t="s">
        <v>37</v>
      </c>
      <c r="C282" s="27" t="s">
        <v>24</v>
      </c>
    </row>
    <row r="283" spans="1:3" ht="15.75" customHeight="1" x14ac:dyDescent="0.25">
      <c r="A283" s="13"/>
      <c r="B283" s="14"/>
      <c r="C283" s="15"/>
    </row>
    <row r="284" spans="1:3" ht="27.2" customHeight="1" x14ac:dyDescent="0.25">
      <c r="A284" s="16" t="s">
        <v>187</v>
      </c>
      <c r="B284" s="17" t="s">
        <v>9</v>
      </c>
      <c r="C284" s="18" t="s">
        <v>188</v>
      </c>
    </row>
    <row r="285" spans="1:3" ht="38.25" customHeight="1" x14ac:dyDescent="0.2">
      <c r="A285" s="19">
        <v>1</v>
      </c>
      <c r="B285" s="20" t="s">
        <v>11</v>
      </c>
      <c r="C285" s="21" t="s">
        <v>189</v>
      </c>
    </row>
    <row r="286" spans="1:3" ht="14.25" customHeight="1" x14ac:dyDescent="0.2">
      <c r="A286" s="19">
        <v>2</v>
      </c>
      <c r="B286" s="22" t="s">
        <v>13</v>
      </c>
      <c r="C286" s="21" t="s">
        <v>190</v>
      </c>
    </row>
    <row r="287" spans="1:3" ht="14.25" customHeight="1" x14ac:dyDescent="0.2">
      <c r="A287" s="19">
        <v>3</v>
      </c>
      <c r="B287" s="22" t="s">
        <v>15</v>
      </c>
      <c r="C287" s="23" t="s">
        <v>55</v>
      </c>
    </row>
    <row r="288" spans="1:3" ht="14.25" customHeight="1" x14ac:dyDescent="0.2">
      <c r="A288" s="19">
        <v>4</v>
      </c>
      <c r="B288" s="20" t="s">
        <v>17</v>
      </c>
      <c r="C288" s="21" t="s">
        <v>18</v>
      </c>
    </row>
    <row r="289" spans="1:3" ht="14.25" customHeight="1" x14ac:dyDescent="0.2">
      <c r="A289" s="19">
        <v>5</v>
      </c>
      <c r="B289" s="20" t="s">
        <v>19</v>
      </c>
      <c r="C289" s="21" t="s">
        <v>20</v>
      </c>
    </row>
    <row r="290" spans="1:3" ht="14.25" customHeight="1" x14ac:dyDescent="0.2">
      <c r="A290" s="19">
        <v>6</v>
      </c>
      <c r="B290" s="20" t="s">
        <v>21</v>
      </c>
      <c r="C290" s="24" t="s">
        <v>22</v>
      </c>
    </row>
    <row r="291" spans="1:3" ht="14.25" customHeight="1" x14ac:dyDescent="0.2">
      <c r="A291" s="19">
        <v>7</v>
      </c>
      <c r="B291" s="20" t="s">
        <v>23</v>
      </c>
      <c r="C291" s="21" t="s">
        <v>24</v>
      </c>
    </row>
    <row r="292" spans="1:3" ht="14.25" customHeight="1" x14ac:dyDescent="0.2">
      <c r="A292" s="19">
        <v>8</v>
      </c>
      <c r="B292" s="20" t="s">
        <v>25</v>
      </c>
      <c r="C292" s="21" t="s">
        <v>191</v>
      </c>
    </row>
    <row r="293" spans="1:3" ht="14.25" customHeight="1" x14ac:dyDescent="0.2">
      <c r="A293" s="19">
        <v>9</v>
      </c>
      <c r="B293" s="20" t="s">
        <v>27</v>
      </c>
      <c r="C293" s="21" t="s">
        <v>192</v>
      </c>
    </row>
    <row r="294" spans="1:3" ht="14.25" customHeight="1" x14ac:dyDescent="0.2">
      <c r="A294" s="19">
        <v>10</v>
      </c>
      <c r="B294" s="20" t="s">
        <v>29</v>
      </c>
      <c r="C294" s="21" t="s">
        <v>193</v>
      </c>
    </row>
    <row r="295" spans="1:3" ht="14.25" customHeight="1" x14ac:dyDescent="0.2">
      <c r="A295" s="19">
        <v>11</v>
      </c>
      <c r="B295" s="20" t="s">
        <v>31</v>
      </c>
      <c r="C295" s="21" t="s">
        <v>193</v>
      </c>
    </row>
    <row r="296" spans="1:3" ht="14.25" customHeight="1" x14ac:dyDescent="0.2">
      <c r="A296" s="19">
        <v>12</v>
      </c>
      <c r="B296" s="20" t="s">
        <v>33</v>
      </c>
      <c r="C296" s="21" t="s">
        <v>194</v>
      </c>
    </row>
    <row r="297" spans="1:3" ht="14.25" customHeight="1" x14ac:dyDescent="0.2">
      <c r="A297" s="19">
        <v>13</v>
      </c>
      <c r="B297" s="20" t="s">
        <v>35</v>
      </c>
      <c r="C297" s="21" t="s">
        <v>20</v>
      </c>
    </row>
    <row r="298" spans="1:3" ht="14.25" customHeight="1" x14ac:dyDescent="0.2">
      <c r="A298" s="19">
        <v>14</v>
      </c>
      <c r="B298" s="20" t="s">
        <v>36</v>
      </c>
      <c r="C298" s="24" t="s">
        <v>22</v>
      </c>
    </row>
    <row r="299" spans="1:3" ht="15" customHeight="1" thickBot="1" x14ac:dyDescent="0.25">
      <c r="A299" s="25">
        <v>15</v>
      </c>
      <c r="B299" s="26" t="s">
        <v>37</v>
      </c>
      <c r="C299" s="27" t="s">
        <v>195</v>
      </c>
    </row>
    <row r="300" spans="1:3" ht="15.75" customHeight="1" x14ac:dyDescent="0.25">
      <c r="A300" s="13"/>
      <c r="B300" s="14"/>
      <c r="C300" s="15"/>
    </row>
    <row r="301" spans="1:3" ht="27.2" customHeight="1" x14ac:dyDescent="0.25">
      <c r="A301" s="16" t="s">
        <v>196</v>
      </c>
      <c r="B301" s="17" t="s">
        <v>9</v>
      </c>
      <c r="C301" s="18" t="s">
        <v>197</v>
      </c>
    </row>
    <row r="302" spans="1:3" ht="38.25" customHeight="1" x14ac:dyDescent="0.2">
      <c r="A302" s="19">
        <v>1</v>
      </c>
      <c r="B302" s="20" t="s">
        <v>11</v>
      </c>
      <c r="C302" s="21" t="s">
        <v>198</v>
      </c>
    </row>
    <row r="303" spans="1:3" ht="14.25" customHeight="1" x14ac:dyDescent="0.2">
      <c r="A303" s="19">
        <v>2</v>
      </c>
      <c r="B303" s="22" t="s">
        <v>13</v>
      </c>
      <c r="C303" s="21" t="s">
        <v>199</v>
      </c>
    </row>
    <row r="304" spans="1:3" ht="14.25" customHeight="1" x14ac:dyDescent="0.2">
      <c r="A304" s="19">
        <v>3</v>
      </c>
      <c r="B304" s="22" t="s">
        <v>15</v>
      </c>
      <c r="C304" s="23" t="s">
        <v>55</v>
      </c>
    </row>
    <row r="305" spans="1:3" ht="14.25" customHeight="1" x14ac:dyDescent="0.2">
      <c r="A305" s="19">
        <v>4</v>
      </c>
      <c r="B305" s="20" t="s">
        <v>17</v>
      </c>
      <c r="C305" s="21" t="s">
        <v>18</v>
      </c>
    </row>
    <row r="306" spans="1:3" ht="14.25" customHeight="1" x14ac:dyDescent="0.2">
      <c r="A306" s="19">
        <v>5</v>
      </c>
      <c r="B306" s="20" t="s">
        <v>19</v>
      </c>
      <c r="C306" s="21" t="s">
        <v>20</v>
      </c>
    </row>
    <row r="307" spans="1:3" ht="14.25" customHeight="1" x14ac:dyDescent="0.2">
      <c r="A307" s="19">
        <v>6</v>
      </c>
      <c r="B307" s="20" t="s">
        <v>21</v>
      </c>
      <c r="C307" s="24" t="s">
        <v>22</v>
      </c>
    </row>
    <row r="308" spans="1:3" ht="14.25" customHeight="1" x14ac:dyDescent="0.2">
      <c r="A308" s="19">
        <v>7</v>
      </c>
      <c r="B308" s="20" t="s">
        <v>23</v>
      </c>
      <c r="C308" s="21" t="s">
        <v>24</v>
      </c>
    </row>
    <row r="309" spans="1:3" ht="14.25" customHeight="1" x14ac:dyDescent="0.2">
      <c r="A309" s="19">
        <v>8</v>
      </c>
      <c r="B309" s="20" t="s">
        <v>25</v>
      </c>
      <c r="C309" s="21" t="s">
        <v>200</v>
      </c>
    </row>
    <row r="310" spans="1:3" ht="14.25" customHeight="1" x14ac:dyDescent="0.2">
      <c r="A310" s="19">
        <v>9</v>
      </c>
      <c r="B310" s="20" t="s">
        <v>27</v>
      </c>
      <c r="C310" s="21" t="s">
        <v>28</v>
      </c>
    </row>
    <row r="311" spans="1:3" ht="14.25" customHeight="1" x14ac:dyDescent="0.2">
      <c r="A311" s="19">
        <v>10</v>
      </c>
      <c r="B311" s="20" t="s">
        <v>29</v>
      </c>
      <c r="C311" s="21" t="s">
        <v>201</v>
      </c>
    </row>
    <row r="312" spans="1:3" ht="14.25" customHeight="1" x14ac:dyDescent="0.2">
      <c r="A312" s="19">
        <v>11</v>
      </c>
      <c r="B312" s="20" t="s">
        <v>31</v>
      </c>
      <c r="C312" s="21" t="s">
        <v>202</v>
      </c>
    </row>
    <row r="313" spans="1:3" ht="14.25" customHeight="1" x14ac:dyDescent="0.2">
      <c r="A313" s="19">
        <v>12</v>
      </c>
      <c r="B313" s="20" t="s">
        <v>33</v>
      </c>
      <c r="C313" s="21" t="s">
        <v>127</v>
      </c>
    </row>
    <row r="314" spans="1:3" ht="14.25" customHeight="1" x14ac:dyDescent="0.2">
      <c r="A314" s="19">
        <v>13</v>
      </c>
      <c r="B314" s="20" t="s">
        <v>35</v>
      </c>
      <c r="C314" s="21" t="s">
        <v>20</v>
      </c>
    </row>
    <row r="315" spans="1:3" ht="14.25" customHeight="1" x14ac:dyDescent="0.2">
      <c r="A315" s="19">
        <v>14</v>
      </c>
      <c r="B315" s="20" t="s">
        <v>36</v>
      </c>
      <c r="C315" s="24" t="s">
        <v>22</v>
      </c>
    </row>
    <row r="316" spans="1:3" ht="15" customHeight="1" thickBot="1" x14ac:dyDescent="0.25">
      <c r="A316" s="25">
        <v>15</v>
      </c>
      <c r="B316" s="26" t="s">
        <v>37</v>
      </c>
      <c r="C316" s="27" t="s">
        <v>147</v>
      </c>
    </row>
    <row r="317" spans="1:3" ht="15.75" customHeight="1" x14ac:dyDescent="0.25">
      <c r="A317" s="13"/>
      <c r="B317" s="14"/>
      <c r="C317" s="15"/>
    </row>
    <row r="318" spans="1:3" ht="27.2" customHeight="1" x14ac:dyDescent="0.25">
      <c r="A318" s="16" t="s">
        <v>203</v>
      </c>
      <c r="B318" s="17" t="s">
        <v>9</v>
      </c>
      <c r="C318" s="18" t="s">
        <v>204</v>
      </c>
    </row>
    <row r="319" spans="1:3" ht="38.25" customHeight="1" x14ac:dyDescent="0.2">
      <c r="A319" s="19">
        <v>1</v>
      </c>
      <c r="B319" s="20" t="s">
        <v>11</v>
      </c>
      <c r="C319" s="21" t="s">
        <v>205</v>
      </c>
    </row>
    <row r="320" spans="1:3" ht="14.25" customHeight="1" x14ac:dyDescent="0.2">
      <c r="A320" s="19">
        <v>2</v>
      </c>
      <c r="B320" s="22" t="s">
        <v>13</v>
      </c>
      <c r="C320" s="21" t="s">
        <v>107</v>
      </c>
    </row>
    <row r="321" spans="1:4" ht="14.25" customHeight="1" x14ac:dyDescent="0.2">
      <c r="A321" s="19">
        <v>3</v>
      </c>
      <c r="B321" s="22" t="s">
        <v>15</v>
      </c>
      <c r="C321" s="23" t="s">
        <v>55</v>
      </c>
    </row>
    <row r="322" spans="1:4" ht="14.25" customHeight="1" x14ac:dyDescent="0.2">
      <c r="A322" s="19">
        <v>4</v>
      </c>
      <c r="B322" s="20" t="s">
        <v>17</v>
      </c>
      <c r="C322" s="21" t="s">
        <v>87</v>
      </c>
    </row>
    <row r="323" spans="1:4" ht="14.25" customHeight="1" x14ac:dyDescent="0.2">
      <c r="A323" s="19">
        <v>5</v>
      </c>
      <c r="B323" s="20" t="s">
        <v>19</v>
      </c>
      <c r="C323" s="21" t="s">
        <v>20</v>
      </c>
    </row>
    <row r="324" spans="1:4" ht="14.25" customHeight="1" x14ac:dyDescent="0.2">
      <c r="A324" s="19">
        <v>6</v>
      </c>
      <c r="B324" s="20" t="s">
        <v>21</v>
      </c>
      <c r="C324" s="24" t="s">
        <v>22</v>
      </c>
    </row>
    <row r="325" spans="1:4" ht="14.25" customHeight="1" x14ac:dyDescent="0.2">
      <c r="A325" s="19">
        <v>7</v>
      </c>
      <c r="B325" s="20" t="s">
        <v>23</v>
      </c>
      <c r="C325" s="21" t="s">
        <v>38</v>
      </c>
    </row>
    <row r="326" spans="1:4" ht="14.25" customHeight="1" x14ac:dyDescent="0.2">
      <c r="A326" s="19">
        <v>8</v>
      </c>
      <c r="B326" s="20" t="s">
        <v>25</v>
      </c>
      <c r="C326" s="21" t="s">
        <v>79</v>
      </c>
    </row>
    <row r="327" spans="1:4" ht="14.25" customHeight="1" x14ac:dyDescent="0.2">
      <c r="A327" s="19">
        <v>9</v>
      </c>
      <c r="B327" s="20" t="s">
        <v>27</v>
      </c>
      <c r="C327" s="21" t="s">
        <v>28</v>
      </c>
    </row>
    <row r="328" spans="1:4" ht="14.25" customHeight="1" x14ac:dyDescent="0.2">
      <c r="A328" s="19">
        <v>10</v>
      </c>
      <c r="B328" s="20" t="s">
        <v>29</v>
      </c>
      <c r="C328" s="21" t="s">
        <v>30</v>
      </c>
    </row>
    <row r="329" spans="1:4" ht="14.25" customHeight="1" x14ac:dyDescent="0.2">
      <c r="A329" s="19">
        <v>11</v>
      </c>
      <c r="B329" s="20" t="s">
        <v>31</v>
      </c>
      <c r="C329" s="21" t="s">
        <v>32</v>
      </c>
    </row>
    <row r="330" spans="1:4" ht="14.25" customHeight="1" x14ac:dyDescent="0.2">
      <c r="A330" s="19">
        <v>12</v>
      </c>
      <c r="B330" s="20" t="s">
        <v>33</v>
      </c>
      <c r="C330" s="21" t="s">
        <v>81</v>
      </c>
    </row>
    <row r="331" spans="1:4" ht="14.25" customHeight="1" x14ac:dyDescent="0.2">
      <c r="A331" s="19">
        <v>13</v>
      </c>
      <c r="B331" s="20" t="s">
        <v>35</v>
      </c>
      <c r="C331" s="21" t="s">
        <v>20</v>
      </c>
    </row>
    <row r="332" spans="1:4" ht="14.25" customHeight="1" x14ac:dyDescent="0.2">
      <c r="A332" s="19">
        <v>14</v>
      </c>
      <c r="B332" s="20" t="s">
        <v>36</v>
      </c>
      <c r="C332" s="24" t="s">
        <v>22</v>
      </c>
    </row>
    <row r="333" spans="1:4" ht="15" customHeight="1" thickBot="1" x14ac:dyDescent="0.25">
      <c r="A333" s="25">
        <v>15</v>
      </c>
      <c r="B333" s="26" t="s">
        <v>37</v>
      </c>
      <c r="C333" s="27" t="s">
        <v>38</v>
      </c>
    </row>
    <row r="334" spans="1:4" ht="15.75" x14ac:dyDescent="0.25">
      <c r="A334" s="28" t="s">
        <v>206</v>
      </c>
      <c r="B334" s="28"/>
      <c r="C334" s="28" t="s">
        <v>207</v>
      </c>
      <c r="D33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REPORTING&amp;RYALE-NEW HAVEN HOSPITAL</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208</v>
      </c>
      <c r="B4" s="517"/>
      <c r="C4" s="517"/>
    </row>
    <row r="5" spans="1:3" ht="15.75" x14ac:dyDescent="0.25">
      <c r="A5" s="517" t="s">
        <v>667</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668</v>
      </c>
    </row>
    <row r="9" spans="1:3" ht="15.75" customHeight="1" x14ac:dyDescent="0.25">
      <c r="A9" s="316"/>
      <c r="B9" s="317"/>
      <c r="C9" s="318"/>
    </row>
    <row r="10" spans="1:3" ht="15.75" customHeight="1" thickBot="1" x14ac:dyDescent="0.25">
      <c r="A10" s="319" t="s">
        <v>287</v>
      </c>
      <c r="B10" s="320" t="s">
        <v>669</v>
      </c>
      <c r="C10" s="315"/>
    </row>
    <row r="11" spans="1:3" s="324" customFormat="1" ht="75" customHeight="1" x14ac:dyDescent="0.2">
      <c r="A11" s="321" t="s">
        <v>254</v>
      </c>
      <c r="B11" s="322" t="s">
        <v>670</v>
      </c>
      <c r="C11" s="323" t="s">
        <v>671</v>
      </c>
    </row>
    <row r="12" spans="1:3" s="324" customFormat="1" ht="30" x14ac:dyDescent="0.2">
      <c r="A12" s="325" t="s">
        <v>276</v>
      </c>
      <c r="B12" s="322" t="s">
        <v>672</v>
      </c>
      <c r="C12" s="326" t="s">
        <v>673</v>
      </c>
    </row>
    <row r="13" spans="1:3" s="324" customFormat="1" ht="30" x14ac:dyDescent="0.2">
      <c r="A13" s="327" t="s">
        <v>278</v>
      </c>
      <c r="B13" s="328" t="s">
        <v>674</v>
      </c>
      <c r="C13" s="329">
        <v>0.113</v>
      </c>
    </row>
    <row r="14" spans="1:3" ht="13.5" customHeight="1" thickBot="1" x14ac:dyDescent="0.25">
      <c r="A14" s="330"/>
      <c r="B14" s="331"/>
      <c r="C14" s="332"/>
    </row>
    <row r="15" spans="1:3" s="324" customFormat="1" ht="16.5" customHeight="1" thickBot="1" x14ac:dyDescent="0.25">
      <c r="A15" s="333" t="s">
        <v>675</v>
      </c>
      <c r="B15" s="334" t="s">
        <v>676</v>
      </c>
      <c r="C15" s="335"/>
    </row>
    <row r="16" spans="1:3" s="324" customFormat="1" ht="15.75" x14ac:dyDescent="0.2">
      <c r="A16" s="336" t="s">
        <v>677</v>
      </c>
      <c r="B16" s="337" t="s">
        <v>678</v>
      </c>
      <c r="C16" s="338"/>
    </row>
    <row r="17" spans="1:3" s="324" customFormat="1" x14ac:dyDescent="0.2">
      <c r="A17" s="339">
        <v>1</v>
      </c>
      <c r="B17" s="322" t="s">
        <v>679</v>
      </c>
      <c r="C17" s="340" t="s">
        <v>680</v>
      </c>
    </row>
    <row r="18" spans="1:3" s="324" customFormat="1" x14ac:dyDescent="0.2">
      <c r="A18" s="339">
        <v>2</v>
      </c>
      <c r="B18" s="341" t="s">
        <v>681</v>
      </c>
      <c r="C18" s="340" t="s">
        <v>682</v>
      </c>
    </row>
    <row r="19" spans="1:3" s="324" customFormat="1" x14ac:dyDescent="0.2">
      <c r="A19" s="339">
        <v>3</v>
      </c>
      <c r="B19" s="341" t="s">
        <v>683</v>
      </c>
      <c r="C19" s="340" t="s">
        <v>684</v>
      </c>
    </row>
    <row r="20" spans="1:3" s="324" customFormat="1" ht="75" customHeight="1" x14ac:dyDescent="0.2">
      <c r="A20" s="339">
        <v>4</v>
      </c>
      <c r="B20" s="341" t="s">
        <v>685</v>
      </c>
      <c r="C20" s="340" t="s">
        <v>671</v>
      </c>
    </row>
    <row r="21" spans="1:3" s="324" customFormat="1" ht="75" customHeight="1" x14ac:dyDescent="0.2">
      <c r="A21" s="339">
        <v>5</v>
      </c>
      <c r="B21" s="341" t="s">
        <v>686</v>
      </c>
      <c r="C21" s="340" t="s">
        <v>673</v>
      </c>
    </row>
    <row r="22" spans="1:3" s="324" customFormat="1" ht="30" x14ac:dyDescent="0.2">
      <c r="A22" s="342">
        <v>6</v>
      </c>
      <c r="B22" s="341" t="s">
        <v>687</v>
      </c>
      <c r="C22" s="343">
        <v>0</v>
      </c>
    </row>
    <row r="23" spans="1:3" s="347" customFormat="1" x14ac:dyDescent="0.2">
      <c r="A23" s="344"/>
      <c r="B23" s="345"/>
      <c r="C23" s="346"/>
    </row>
    <row r="24" spans="1:3" s="324" customFormat="1" ht="15.75" x14ac:dyDescent="0.2">
      <c r="A24" s="336" t="s">
        <v>688</v>
      </c>
      <c r="B24" s="337" t="s">
        <v>678</v>
      </c>
      <c r="C24" s="338"/>
    </row>
    <row r="25" spans="1:3" s="324" customFormat="1" x14ac:dyDescent="0.2">
      <c r="A25" s="339">
        <v>1</v>
      </c>
      <c r="B25" s="322" t="s">
        <v>679</v>
      </c>
      <c r="C25" s="340" t="s">
        <v>689</v>
      </c>
    </row>
    <row r="26" spans="1:3" s="324" customFormat="1" x14ac:dyDescent="0.2">
      <c r="A26" s="339">
        <v>2</v>
      </c>
      <c r="B26" s="341" t="s">
        <v>681</v>
      </c>
      <c r="C26" s="340" t="s">
        <v>682</v>
      </c>
    </row>
    <row r="27" spans="1:3" s="324" customFormat="1" x14ac:dyDescent="0.2">
      <c r="A27" s="339">
        <v>3</v>
      </c>
      <c r="B27" s="341" t="s">
        <v>683</v>
      </c>
      <c r="C27" s="340" t="s">
        <v>684</v>
      </c>
    </row>
    <row r="28" spans="1:3" s="324" customFormat="1" ht="75" customHeight="1" x14ac:dyDescent="0.2">
      <c r="A28" s="339">
        <v>4</v>
      </c>
      <c r="B28" s="341" t="s">
        <v>685</v>
      </c>
      <c r="C28" s="340" t="s">
        <v>671</v>
      </c>
    </row>
    <row r="29" spans="1:3" s="324" customFormat="1" ht="75" customHeight="1" x14ac:dyDescent="0.2">
      <c r="A29" s="339">
        <v>5</v>
      </c>
      <c r="B29" s="341" t="s">
        <v>686</v>
      </c>
      <c r="C29" s="340" t="s">
        <v>673</v>
      </c>
    </row>
    <row r="30" spans="1:3" s="324" customFormat="1" ht="30" x14ac:dyDescent="0.2">
      <c r="A30" s="342">
        <v>6</v>
      </c>
      <c r="B30" s="341" t="s">
        <v>687</v>
      </c>
      <c r="C30" s="343">
        <v>5.2999999999999999E-2</v>
      </c>
    </row>
    <row r="31" spans="1:3" s="347" customFormat="1" x14ac:dyDescent="0.2">
      <c r="A31" s="344"/>
      <c r="B31" s="345"/>
      <c r="C31" s="346"/>
    </row>
    <row r="32" spans="1:3" s="324" customFormat="1" ht="15.75" x14ac:dyDescent="0.2">
      <c r="A32" s="336" t="s">
        <v>690</v>
      </c>
      <c r="B32" s="337" t="s">
        <v>678</v>
      </c>
      <c r="C32" s="338"/>
    </row>
    <row r="33" spans="1:3" s="324" customFormat="1" x14ac:dyDescent="0.2">
      <c r="A33" s="339">
        <v>1</v>
      </c>
      <c r="B33" s="322" t="s">
        <v>679</v>
      </c>
      <c r="C33" s="340" t="s">
        <v>691</v>
      </c>
    </row>
    <row r="34" spans="1:3" s="324" customFormat="1" x14ac:dyDescent="0.2">
      <c r="A34" s="339">
        <v>2</v>
      </c>
      <c r="B34" s="341" t="s">
        <v>681</v>
      </c>
      <c r="C34" s="340" t="s">
        <v>682</v>
      </c>
    </row>
    <row r="35" spans="1:3" s="324" customFormat="1" x14ac:dyDescent="0.2">
      <c r="A35" s="339">
        <v>3</v>
      </c>
      <c r="B35" s="341" t="s">
        <v>683</v>
      </c>
      <c r="C35" s="340" t="s">
        <v>692</v>
      </c>
    </row>
    <row r="36" spans="1:3" s="324" customFormat="1" ht="75" customHeight="1" x14ac:dyDescent="0.2">
      <c r="A36" s="339">
        <v>4</v>
      </c>
      <c r="B36" s="341" t="s">
        <v>685</v>
      </c>
      <c r="C36" s="340" t="s">
        <v>671</v>
      </c>
    </row>
    <row r="37" spans="1:3" s="324" customFormat="1" ht="75" customHeight="1" x14ac:dyDescent="0.2">
      <c r="A37" s="339">
        <v>5</v>
      </c>
      <c r="B37" s="341" t="s">
        <v>686</v>
      </c>
      <c r="C37" s="340" t="s">
        <v>673</v>
      </c>
    </row>
    <row r="38" spans="1:3" s="324" customFormat="1" ht="30" x14ac:dyDescent="0.2">
      <c r="A38" s="342">
        <v>6</v>
      </c>
      <c r="B38" s="341" t="s">
        <v>687</v>
      </c>
      <c r="C38" s="343">
        <v>1.5980000000000001</v>
      </c>
    </row>
    <row r="39" spans="1:3" s="347" customFormat="1" x14ac:dyDescent="0.2">
      <c r="A39" s="344"/>
      <c r="B39" s="345"/>
      <c r="C39" s="346"/>
    </row>
    <row r="40" spans="1:3" s="324" customFormat="1" ht="15.75" x14ac:dyDescent="0.2">
      <c r="A40" s="336" t="s">
        <v>693</v>
      </c>
      <c r="B40" s="337" t="s">
        <v>678</v>
      </c>
      <c r="C40" s="338"/>
    </row>
    <row r="41" spans="1:3" s="324" customFormat="1" x14ac:dyDescent="0.2">
      <c r="A41" s="339">
        <v>1</v>
      </c>
      <c r="B41" s="322" t="s">
        <v>679</v>
      </c>
      <c r="C41" s="340" t="s">
        <v>62</v>
      </c>
    </row>
    <row r="42" spans="1:3" s="324" customFormat="1" x14ac:dyDescent="0.2">
      <c r="A42" s="339">
        <v>2</v>
      </c>
      <c r="B42" s="341" t="s">
        <v>681</v>
      </c>
      <c r="C42" s="340" t="s">
        <v>54</v>
      </c>
    </row>
    <row r="43" spans="1:3" s="324" customFormat="1" x14ac:dyDescent="0.2">
      <c r="A43" s="339">
        <v>3</v>
      </c>
      <c r="B43" s="341" t="s">
        <v>683</v>
      </c>
      <c r="C43" s="340" t="s">
        <v>692</v>
      </c>
    </row>
    <row r="44" spans="1:3" s="324" customFormat="1" ht="75" customHeight="1" x14ac:dyDescent="0.2">
      <c r="A44" s="339">
        <v>4</v>
      </c>
      <c r="B44" s="341" t="s">
        <v>685</v>
      </c>
      <c r="C44" s="340" t="s">
        <v>671</v>
      </c>
    </row>
    <row r="45" spans="1:3" s="324" customFormat="1" ht="75" customHeight="1" x14ac:dyDescent="0.2">
      <c r="A45" s="339">
        <v>5</v>
      </c>
      <c r="B45" s="341" t="s">
        <v>686</v>
      </c>
      <c r="C45" s="340" t="s">
        <v>673</v>
      </c>
    </row>
    <row r="46" spans="1:3" s="324" customFormat="1" ht="30" x14ac:dyDescent="0.2">
      <c r="A46" s="342">
        <v>6</v>
      </c>
      <c r="B46" s="341" t="s">
        <v>687</v>
      </c>
      <c r="C46" s="343">
        <v>0.106</v>
      </c>
    </row>
    <row r="47" spans="1:3" ht="15.75" customHeight="1" thickBot="1" x14ac:dyDescent="0.25">
      <c r="A47" s="319"/>
      <c r="B47" s="320"/>
      <c r="C47"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REPORTING&amp;R&amp;10YALE-NEW HAVEN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694</v>
      </c>
      <c r="B5" s="517"/>
      <c r="C5" s="517"/>
      <c r="D5" s="517"/>
      <c r="E5" s="517"/>
    </row>
    <row r="6" spans="1:7" ht="15.75" customHeight="1" x14ac:dyDescent="0.25">
      <c r="A6" s="517" t="s">
        <v>208</v>
      </c>
      <c r="B6" s="517"/>
      <c r="C6" s="517"/>
      <c r="D6" s="517"/>
      <c r="E6" s="517"/>
    </row>
    <row r="7" spans="1:7" ht="15.75" customHeight="1" x14ac:dyDescent="0.25">
      <c r="A7" s="517" t="s">
        <v>695</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696</v>
      </c>
      <c r="C9" s="355" t="s">
        <v>697</v>
      </c>
      <c r="D9" s="355" t="s">
        <v>698</v>
      </c>
      <c r="E9" s="356" t="s">
        <v>699</v>
      </c>
      <c r="F9" s="357"/>
      <c r="G9" s="357"/>
    </row>
    <row r="10" spans="1:7" ht="15.75" customHeight="1" x14ac:dyDescent="0.25">
      <c r="A10" s="358"/>
      <c r="B10" s="359"/>
      <c r="C10" s="360"/>
      <c r="D10" s="360"/>
      <c r="E10" s="361"/>
      <c r="F10" s="357"/>
      <c r="G10" s="357"/>
    </row>
    <row r="11" spans="1:7" ht="15.75" customHeight="1" x14ac:dyDescent="0.25">
      <c r="A11" s="362" t="s">
        <v>700</v>
      </c>
      <c r="B11" s="363" t="s">
        <v>701</v>
      </c>
      <c r="C11" s="364">
        <v>2593826</v>
      </c>
      <c r="D11" s="364">
        <v>927046</v>
      </c>
      <c r="E11" s="365">
        <f>C11+D11</f>
        <v>3520872</v>
      </c>
      <c r="F11" s="366"/>
      <c r="G11" s="367"/>
    </row>
    <row r="12" spans="1:7" ht="15.75" customHeight="1" x14ac:dyDescent="0.25">
      <c r="A12" s="519"/>
      <c r="B12" s="520"/>
      <c r="C12" s="520"/>
      <c r="D12" s="520"/>
      <c r="E12" s="521"/>
      <c r="F12" s="366"/>
      <c r="G12" s="367"/>
    </row>
    <row r="13" spans="1:7" ht="15.75" customHeight="1" x14ac:dyDescent="0.25">
      <c r="A13" s="362" t="s">
        <v>702</v>
      </c>
      <c r="B13" s="363" t="s">
        <v>703</v>
      </c>
      <c r="C13" s="364">
        <v>1630308</v>
      </c>
      <c r="D13" s="364">
        <v>512827</v>
      </c>
      <c r="E13" s="365">
        <f>C13+D13</f>
        <v>2143135</v>
      </c>
      <c r="F13" s="366"/>
      <c r="G13" s="367"/>
    </row>
    <row r="14" spans="1:7" ht="15.75" customHeight="1" x14ac:dyDescent="0.25">
      <c r="A14" s="519"/>
      <c r="B14" s="520"/>
      <c r="C14" s="520"/>
      <c r="D14" s="520"/>
      <c r="E14" s="521"/>
      <c r="F14" s="366"/>
      <c r="G14" s="367"/>
    </row>
    <row r="15" spans="1:7" ht="15.75" customHeight="1" x14ac:dyDescent="0.25">
      <c r="A15" s="362" t="s">
        <v>704</v>
      </c>
      <c r="B15" s="363" t="s">
        <v>705</v>
      </c>
      <c r="C15" s="364">
        <v>1336149</v>
      </c>
      <c r="D15" s="364">
        <v>470017</v>
      </c>
      <c r="E15" s="365">
        <f>C15+D15</f>
        <v>1806166</v>
      </c>
      <c r="F15" s="366"/>
      <c r="G15" s="367"/>
    </row>
    <row r="16" spans="1:7" ht="15.75" customHeight="1" x14ac:dyDescent="0.25">
      <c r="A16" s="519"/>
      <c r="B16" s="520"/>
      <c r="C16" s="520"/>
      <c r="D16" s="520"/>
      <c r="E16" s="521"/>
      <c r="F16" s="366"/>
      <c r="G16" s="367"/>
    </row>
    <row r="17" spans="1:7" ht="15.75" customHeight="1" x14ac:dyDescent="0.25">
      <c r="A17" s="362" t="s">
        <v>706</v>
      </c>
      <c r="B17" s="363" t="s">
        <v>707</v>
      </c>
      <c r="C17" s="364">
        <v>1484284</v>
      </c>
      <c r="D17" s="364">
        <v>109563</v>
      </c>
      <c r="E17" s="365">
        <f>C17+D17</f>
        <v>1593847</v>
      </c>
      <c r="F17" s="366"/>
      <c r="G17" s="367"/>
    </row>
    <row r="18" spans="1:7" ht="15.75" customHeight="1" x14ac:dyDescent="0.25">
      <c r="A18" s="519"/>
      <c r="B18" s="520"/>
      <c r="C18" s="520"/>
      <c r="D18" s="520"/>
      <c r="E18" s="521"/>
      <c r="F18" s="366"/>
      <c r="G18" s="367"/>
    </row>
    <row r="19" spans="1:7" ht="15.75" customHeight="1" x14ac:dyDescent="0.25">
      <c r="A19" s="362" t="s">
        <v>708</v>
      </c>
      <c r="B19" s="363" t="s">
        <v>709</v>
      </c>
      <c r="C19" s="364">
        <v>826614</v>
      </c>
      <c r="D19" s="364">
        <v>307113</v>
      </c>
      <c r="E19" s="365">
        <f>C19+D19</f>
        <v>1133727</v>
      </c>
      <c r="F19" s="366"/>
      <c r="G19" s="367"/>
    </row>
    <row r="20" spans="1:7" ht="15.75" customHeight="1" x14ac:dyDescent="0.25">
      <c r="A20" s="519"/>
      <c r="B20" s="520"/>
      <c r="C20" s="520"/>
      <c r="D20" s="520"/>
      <c r="E20" s="521"/>
      <c r="F20" s="366"/>
      <c r="G20" s="367"/>
    </row>
    <row r="21" spans="1:7" ht="15.75" customHeight="1" x14ac:dyDescent="0.25">
      <c r="A21" s="362" t="s">
        <v>710</v>
      </c>
      <c r="B21" s="363" t="s">
        <v>711</v>
      </c>
      <c r="C21" s="364">
        <v>772796</v>
      </c>
      <c r="D21" s="364">
        <v>328155</v>
      </c>
      <c r="E21" s="365">
        <f>C21+D21</f>
        <v>1100951</v>
      </c>
      <c r="F21" s="366"/>
      <c r="G21" s="367"/>
    </row>
    <row r="22" spans="1:7" ht="15.75" customHeight="1" x14ac:dyDescent="0.25">
      <c r="A22" s="519"/>
      <c r="B22" s="520"/>
      <c r="C22" s="520"/>
      <c r="D22" s="520"/>
      <c r="E22" s="521"/>
      <c r="F22" s="366"/>
      <c r="G22" s="367"/>
    </row>
    <row r="23" spans="1:7" ht="15.75" customHeight="1" x14ac:dyDescent="0.25">
      <c r="A23" s="362" t="s">
        <v>712</v>
      </c>
      <c r="B23" s="363" t="s">
        <v>713</v>
      </c>
      <c r="C23" s="364">
        <v>772715</v>
      </c>
      <c r="D23" s="364">
        <v>305469</v>
      </c>
      <c r="E23" s="365">
        <f>C23+D23</f>
        <v>1078184</v>
      </c>
      <c r="F23" s="366"/>
      <c r="G23" s="367"/>
    </row>
    <row r="24" spans="1:7" ht="15.75" customHeight="1" x14ac:dyDescent="0.25">
      <c r="A24" s="519"/>
      <c r="B24" s="520"/>
      <c r="C24" s="520"/>
      <c r="D24" s="520"/>
      <c r="E24" s="521"/>
      <c r="F24" s="366"/>
      <c r="G24" s="367"/>
    </row>
    <row r="25" spans="1:7" ht="15.75" customHeight="1" x14ac:dyDescent="0.25">
      <c r="A25" s="362" t="s">
        <v>714</v>
      </c>
      <c r="B25" s="363" t="s">
        <v>715</v>
      </c>
      <c r="C25" s="364">
        <v>658233</v>
      </c>
      <c r="D25" s="364">
        <v>251142</v>
      </c>
      <c r="E25" s="365">
        <f>C25+D25</f>
        <v>909375</v>
      </c>
      <c r="F25" s="366"/>
      <c r="G25" s="367"/>
    </row>
    <row r="26" spans="1:7" ht="15.75" customHeight="1" x14ac:dyDescent="0.25">
      <c r="A26" s="519"/>
      <c r="B26" s="520"/>
      <c r="C26" s="520"/>
      <c r="D26" s="520"/>
      <c r="E26" s="521"/>
      <c r="F26" s="366"/>
      <c r="G26" s="367"/>
    </row>
    <row r="27" spans="1:7" ht="15.75" customHeight="1" x14ac:dyDescent="0.25">
      <c r="A27" s="362" t="s">
        <v>716</v>
      </c>
      <c r="B27" s="363" t="s">
        <v>717</v>
      </c>
      <c r="C27" s="364">
        <v>669661</v>
      </c>
      <c r="D27" s="364">
        <v>228692</v>
      </c>
      <c r="E27" s="365">
        <f>C27+D27</f>
        <v>898353</v>
      </c>
      <c r="F27" s="366"/>
      <c r="G27" s="367"/>
    </row>
    <row r="28" spans="1:7" ht="15.75" customHeight="1" x14ac:dyDescent="0.25">
      <c r="A28" s="519"/>
      <c r="B28" s="520"/>
      <c r="C28" s="520"/>
      <c r="D28" s="520"/>
      <c r="E28" s="521"/>
      <c r="F28" s="366"/>
      <c r="G28" s="367"/>
    </row>
    <row r="29" spans="1:7" ht="15.75" customHeight="1" x14ac:dyDescent="0.25">
      <c r="A29" s="362" t="s">
        <v>718</v>
      </c>
      <c r="B29" s="363" t="s">
        <v>719</v>
      </c>
      <c r="C29" s="364">
        <v>744087</v>
      </c>
      <c r="D29" s="364">
        <v>130984</v>
      </c>
      <c r="E29" s="365">
        <f>C29+D29</f>
        <v>875071</v>
      </c>
      <c r="F29" s="366"/>
      <c r="G29" s="367"/>
    </row>
    <row r="30" spans="1:7" ht="15.75" customHeight="1" thickBot="1" x14ac:dyDescent="0.3">
      <c r="A30" s="519"/>
      <c r="B30" s="520"/>
      <c r="C30" s="520"/>
      <c r="D30" s="520"/>
      <c r="E30" s="521"/>
      <c r="F30" s="366"/>
      <c r="G30" s="367"/>
    </row>
    <row r="31" spans="1:7" ht="18.75" customHeight="1" thickBot="1" x14ac:dyDescent="0.3">
      <c r="A31" s="368"/>
      <c r="B31" s="369" t="s">
        <v>300</v>
      </c>
      <c r="C31" s="370">
        <f>SUM(C11+C13+C15+C17+C19+C21+C23+C25+C27+C29)</f>
        <v>11488673</v>
      </c>
      <c r="D31" s="370">
        <f>SUM(D11+D13+D15+D17+D19+D21+D23+D25+D27+D29)</f>
        <v>3571008</v>
      </c>
      <c r="E31" s="371">
        <f>C31+D31</f>
        <v>15059681</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REPORTING&amp;R&amp;10YALE-NEW HAVEN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694</v>
      </c>
      <c r="B3" s="523"/>
      <c r="C3" s="523"/>
      <c r="D3" s="523"/>
      <c r="E3" s="523"/>
    </row>
    <row r="4" spans="1:5" ht="15" customHeight="1" x14ac:dyDescent="0.25">
      <c r="A4" s="523" t="s">
        <v>208</v>
      </c>
      <c r="B4" s="523"/>
      <c r="C4" s="523"/>
      <c r="D4" s="523"/>
      <c r="E4" s="523"/>
    </row>
    <row r="5" spans="1:5" ht="15" customHeight="1" x14ac:dyDescent="0.25">
      <c r="A5" s="524" t="s">
        <v>720</v>
      </c>
      <c r="B5" s="524"/>
      <c r="C5" s="524"/>
      <c r="D5" s="524"/>
      <c r="E5" s="524"/>
    </row>
    <row r="6" spans="1:5" ht="25.5" customHeight="1" x14ac:dyDescent="0.25">
      <c r="A6" s="524" t="s">
        <v>721</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722</v>
      </c>
      <c r="D9" s="380" t="s">
        <v>723</v>
      </c>
      <c r="E9" s="381" t="s">
        <v>699</v>
      </c>
    </row>
    <row r="10" spans="1:5" s="382" customFormat="1" ht="15.75" x14ac:dyDescent="0.25">
      <c r="A10" s="383"/>
      <c r="B10" s="384"/>
      <c r="C10" s="385"/>
      <c r="D10" s="385"/>
      <c r="E10" s="386"/>
    </row>
    <row r="11" spans="1:5" s="382" customFormat="1" ht="15.75" x14ac:dyDescent="0.25">
      <c r="A11" s="387" t="s">
        <v>219</v>
      </c>
      <c r="B11" s="388" t="s">
        <v>10</v>
      </c>
      <c r="C11" s="389"/>
      <c r="D11" s="389"/>
      <c r="E11" s="390"/>
    </row>
    <row r="12" spans="1:5" ht="14.25" customHeight="1" x14ac:dyDescent="0.2">
      <c r="A12" s="391">
        <v>1</v>
      </c>
      <c r="B12" s="392" t="s">
        <v>724</v>
      </c>
      <c r="C12" s="393">
        <v>1924184</v>
      </c>
      <c r="D12" s="393">
        <v>577255</v>
      </c>
      <c r="E12" s="393">
        <f>D12+ C12</f>
        <v>2501439</v>
      </c>
    </row>
    <row r="13" spans="1:5" ht="14.25" customHeight="1" x14ac:dyDescent="0.2">
      <c r="A13" s="391">
        <v>2</v>
      </c>
      <c r="B13" s="392" t="s">
        <v>725</v>
      </c>
      <c r="C13" s="393">
        <v>101724777</v>
      </c>
      <c r="D13" s="393">
        <v>30151120</v>
      </c>
      <c r="E13" s="393">
        <f>D13+ C13</f>
        <v>131875897</v>
      </c>
    </row>
    <row r="14" spans="1:5" ht="15.75" x14ac:dyDescent="0.25">
      <c r="A14" s="383"/>
      <c r="B14" s="384"/>
      <c r="C14" s="385"/>
      <c r="D14" s="385"/>
      <c r="E14" s="394"/>
    </row>
    <row r="15" spans="1:5" s="382" customFormat="1" ht="15.75" x14ac:dyDescent="0.25">
      <c r="A15" s="387" t="s">
        <v>226</v>
      </c>
      <c r="B15" s="388" t="s">
        <v>40</v>
      </c>
      <c r="C15" s="389"/>
      <c r="D15" s="389"/>
      <c r="E15" s="390"/>
    </row>
    <row r="16" spans="1:5" ht="14.25" customHeight="1" x14ac:dyDescent="0.2">
      <c r="A16" s="391">
        <v>1</v>
      </c>
      <c r="B16" s="392" t="s">
        <v>724</v>
      </c>
      <c r="C16" s="393">
        <v>0</v>
      </c>
      <c r="D16" s="393">
        <v>0</v>
      </c>
      <c r="E16" s="393">
        <f>D16+ C16</f>
        <v>0</v>
      </c>
    </row>
    <row r="17" spans="1:5" ht="14.25" customHeight="1" x14ac:dyDescent="0.2">
      <c r="A17" s="391">
        <v>2</v>
      </c>
      <c r="B17" s="392" t="s">
        <v>725</v>
      </c>
      <c r="C17" s="393">
        <v>0</v>
      </c>
      <c r="D17" s="393">
        <v>0</v>
      </c>
      <c r="E17" s="393">
        <f>D17+ C17</f>
        <v>0</v>
      </c>
    </row>
    <row r="18" spans="1:5" ht="15.75" x14ac:dyDescent="0.25">
      <c r="A18" s="383"/>
      <c r="B18" s="384"/>
      <c r="C18" s="385"/>
      <c r="D18" s="385"/>
      <c r="E18" s="394"/>
    </row>
    <row r="19" spans="1:5" s="382" customFormat="1" ht="31.5" x14ac:dyDescent="0.25">
      <c r="A19" s="387" t="s">
        <v>227</v>
      </c>
      <c r="B19" s="388" t="s">
        <v>52</v>
      </c>
      <c r="C19" s="389"/>
      <c r="D19" s="389"/>
      <c r="E19" s="390"/>
    </row>
    <row r="20" spans="1:5" ht="14.25" customHeight="1" x14ac:dyDescent="0.2">
      <c r="A20" s="391">
        <v>1</v>
      </c>
      <c r="B20" s="392" t="s">
        <v>724</v>
      </c>
      <c r="C20" s="393">
        <v>0</v>
      </c>
      <c r="D20" s="393">
        <v>0</v>
      </c>
      <c r="E20" s="393">
        <f>D20+ C20</f>
        <v>0</v>
      </c>
    </row>
    <row r="21" spans="1:5" ht="14.25" customHeight="1" x14ac:dyDescent="0.2">
      <c r="A21" s="391">
        <v>2</v>
      </c>
      <c r="B21" s="392" t="s">
        <v>725</v>
      </c>
      <c r="C21" s="393">
        <v>0</v>
      </c>
      <c r="D21" s="393">
        <v>0</v>
      </c>
      <c r="E21" s="393">
        <f>D21+ C21</f>
        <v>0</v>
      </c>
    </row>
    <row r="22" spans="1:5" ht="15.75" x14ac:dyDescent="0.25">
      <c r="A22" s="383"/>
      <c r="B22" s="384"/>
      <c r="C22" s="385"/>
      <c r="D22" s="385"/>
      <c r="E22" s="394"/>
    </row>
    <row r="23" spans="1:5" s="382" customFormat="1" ht="15.75" x14ac:dyDescent="0.25">
      <c r="A23" s="387" t="s">
        <v>228</v>
      </c>
      <c r="B23" s="388" t="s">
        <v>64</v>
      </c>
      <c r="C23" s="389"/>
      <c r="D23" s="389"/>
      <c r="E23" s="390"/>
    </row>
    <row r="24" spans="1:5" ht="14.25" customHeight="1" x14ac:dyDescent="0.2">
      <c r="A24" s="391">
        <v>1</v>
      </c>
      <c r="B24" s="392" t="s">
        <v>724</v>
      </c>
      <c r="C24" s="393">
        <v>0</v>
      </c>
      <c r="D24" s="393">
        <v>0</v>
      </c>
      <c r="E24" s="393">
        <f>D24+ C24</f>
        <v>0</v>
      </c>
    </row>
    <row r="25" spans="1:5" ht="14.25" customHeight="1" x14ac:dyDescent="0.2">
      <c r="A25" s="391">
        <v>2</v>
      </c>
      <c r="B25" s="392" t="s">
        <v>725</v>
      </c>
      <c r="C25" s="393">
        <v>0</v>
      </c>
      <c r="D25" s="393">
        <v>0</v>
      </c>
      <c r="E25" s="393">
        <f>D25+ C25</f>
        <v>0</v>
      </c>
    </row>
    <row r="26" spans="1:5" ht="15.75" x14ac:dyDescent="0.25">
      <c r="A26" s="383"/>
      <c r="B26" s="384"/>
      <c r="C26" s="385"/>
      <c r="D26" s="385"/>
      <c r="E26" s="394"/>
    </row>
    <row r="27" spans="1:5" s="382" customFormat="1" ht="31.5" x14ac:dyDescent="0.25">
      <c r="A27" s="387" t="s">
        <v>229</v>
      </c>
      <c r="B27" s="388" t="s">
        <v>74</v>
      </c>
      <c r="C27" s="389"/>
      <c r="D27" s="389"/>
      <c r="E27" s="390"/>
    </row>
    <row r="28" spans="1:5" ht="14.25" customHeight="1" x14ac:dyDescent="0.2">
      <c r="A28" s="391">
        <v>1</v>
      </c>
      <c r="B28" s="392" t="s">
        <v>724</v>
      </c>
      <c r="C28" s="393">
        <v>0</v>
      </c>
      <c r="D28" s="393">
        <v>0</v>
      </c>
      <c r="E28" s="393">
        <f>D28+ C28</f>
        <v>0</v>
      </c>
    </row>
    <row r="29" spans="1:5" ht="14.25" customHeight="1" x14ac:dyDescent="0.2">
      <c r="A29" s="391">
        <v>2</v>
      </c>
      <c r="B29" s="392" t="s">
        <v>725</v>
      </c>
      <c r="C29" s="393">
        <v>0</v>
      </c>
      <c r="D29" s="393">
        <v>0</v>
      </c>
      <c r="E29" s="393">
        <f>D29+ C29</f>
        <v>0</v>
      </c>
    </row>
    <row r="30" spans="1:5" ht="15.75" x14ac:dyDescent="0.25">
      <c r="A30" s="383"/>
      <c r="B30" s="384"/>
      <c r="C30" s="385"/>
      <c r="D30" s="385"/>
      <c r="E30" s="394"/>
    </row>
    <row r="31" spans="1:5" s="382" customFormat="1" ht="15.75" x14ac:dyDescent="0.25">
      <c r="A31" s="387" t="s">
        <v>230</v>
      </c>
      <c r="B31" s="388" t="s">
        <v>84</v>
      </c>
      <c r="C31" s="389"/>
      <c r="D31" s="389"/>
      <c r="E31" s="390"/>
    </row>
    <row r="32" spans="1:5" ht="14.25" customHeight="1" x14ac:dyDescent="0.2">
      <c r="A32" s="391">
        <v>1</v>
      </c>
      <c r="B32" s="392" t="s">
        <v>724</v>
      </c>
      <c r="C32" s="393">
        <v>0</v>
      </c>
      <c r="D32" s="393">
        <v>0</v>
      </c>
      <c r="E32" s="393">
        <f>D32+ C32</f>
        <v>0</v>
      </c>
    </row>
    <row r="33" spans="1:5" ht="14.25" customHeight="1" x14ac:dyDescent="0.2">
      <c r="A33" s="391">
        <v>2</v>
      </c>
      <c r="B33" s="392" t="s">
        <v>725</v>
      </c>
      <c r="C33" s="393">
        <v>0</v>
      </c>
      <c r="D33" s="393">
        <v>0</v>
      </c>
      <c r="E33" s="393">
        <f>D33+ C33</f>
        <v>0</v>
      </c>
    </row>
    <row r="34" spans="1:5" ht="15.75" x14ac:dyDescent="0.25">
      <c r="A34" s="383"/>
      <c r="B34" s="384"/>
      <c r="C34" s="385"/>
      <c r="D34" s="385"/>
      <c r="E34" s="394"/>
    </row>
    <row r="35" spans="1:5" s="382" customFormat="1" ht="15.75" x14ac:dyDescent="0.25">
      <c r="A35" s="387" t="s">
        <v>231</v>
      </c>
      <c r="B35" s="388" t="s">
        <v>91</v>
      </c>
      <c r="C35" s="389"/>
      <c r="D35" s="389"/>
      <c r="E35" s="390"/>
    </row>
    <row r="36" spans="1:5" ht="14.25" customHeight="1" x14ac:dyDescent="0.2">
      <c r="A36" s="391">
        <v>1</v>
      </c>
      <c r="B36" s="392" t="s">
        <v>724</v>
      </c>
      <c r="C36" s="393">
        <v>0</v>
      </c>
      <c r="D36" s="393">
        <v>0</v>
      </c>
      <c r="E36" s="393">
        <f>D36+ C36</f>
        <v>0</v>
      </c>
    </row>
    <row r="37" spans="1:5" ht="14.25" customHeight="1" x14ac:dyDescent="0.2">
      <c r="A37" s="391">
        <v>2</v>
      </c>
      <c r="B37" s="392" t="s">
        <v>725</v>
      </c>
      <c r="C37" s="393">
        <v>0</v>
      </c>
      <c r="D37" s="393">
        <v>0</v>
      </c>
      <c r="E37" s="393">
        <f>D37+ C37</f>
        <v>0</v>
      </c>
    </row>
    <row r="38" spans="1:5" ht="15.75" x14ac:dyDescent="0.25">
      <c r="A38" s="383"/>
      <c r="B38" s="384"/>
      <c r="C38" s="385"/>
      <c r="D38" s="385"/>
      <c r="E38" s="394"/>
    </row>
    <row r="39" spans="1:5" s="382" customFormat="1" ht="15.75" x14ac:dyDescent="0.25">
      <c r="A39" s="387" t="s">
        <v>232</v>
      </c>
      <c r="B39" s="388" t="s">
        <v>105</v>
      </c>
      <c r="C39" s="389"/>
      <c r="D39" s="389"/>
      <c r="E39" s="390"/>
    </row>
    <row r="40" spans="1:5" ht="14.25" customHeight="1" x14ac:dyDescent="0.2">
      <c r="A40" s="391">
        <v>1</v>
      </c>
      <c r="B40" s="392" t="s">
        <v>724</v>
      </c>
      <c r="C40" s="393">
        <v>0</v>
      </c>
      <c r="D40" s="393">
        <v>0</v>
      </c>
      <c r="E40" s="393">
        <f>D40+ C40</f>
        <v>0</v>
      </c>
    </row>
    <row r="41" spans="1:5" ht="14.25" customHeight="1" x14ac:dyDescent="0.2">
      <c r="A41" s="391">
        <v>2</v>
      </c>
      <c r="B41" s="392" t="s">
        <v>725</v>
      </c>
      <c r="C41" s="393">
        <v>0</v>
      </c>
      <c r="D41" s="393">
        <v>0</v>
      </c>
      <c r="E41" s="393">
        <f>D41+ C41</f>
        <v>0</v>
      </c>
    </row>
    <row r="42" spans="1:5" ht="15.75" x14ac:dyDescent="0.25">
      <c r="A42" s="383"/>
      <c r="B42" s="384"/>
      <c r="C42" s="385"/>
      <c r="D42" s="385"/>
      <c r="E42" s="394"/>
    </row>
    <row r="43" spans="1:5" s="382" customFormat="1" ht="15.75" x14ac:dyDescent="0.25">
      <c r="A43" s="387" t="s">
        <v>233</v>
      </c>
      <c r="B43" s="388" t="s">
        <v>117</v>
      </c>
      <c r="C43" s="389"/>
      <c r="D43" s="389"/>
      <c r="E43" s="390"/>
    </row>
    <row r="44" spans="1:5" ht="14.25" customHeight="1" x14ac:dyDescent="0.2">
      <c r="A44" s="391">
        <v>1</v>
      </c>
      <c r="B44" s="392" t="s">
        <v>724</v>
      </c>
      <c r="C44" s="393">
        <v>0</v>
      </c>
      <c r="D44" s="393">
        <v>0</v>
      </c>
      <c r="E44" s="393">
        <f>D44+ C44</f>
        <v>0</v>
      </c>
    </row>
    <row r="45" spans="1:5" ht="14.25" customHeight="1" x14ac:dyDescent="0.2">
      <c r="A45" s="391">
        <v>2</v>
      </c>
      <c r="B45" s="392" t="s">
        <v>725</v>
      </c>
      <c r="C45" s="393">
        <v>0</v>
      </c>
      <c r="D45" s="393">
        <v>0</v>
      </c>
      <c r="E45" s="393">
        <f>D45+ C45</f>
        <v>0</v>
      </c>
    </row>
    <row r="46" spans="1:5" ht="15.75" x14ac:dyDescent="0.25">
      <c r="A46" s="383"/>
      <c r="B46" s="384"/>
      <c r="C46" s="385"/>
      <c r="D46" s="385"/>
      <c r="E46" s="394"/>
    </row>
    <row r="47" spans="1:5" s="382" customFormat="1" ht="15.75" x14ac:dyDescent="0.25">
      <c r="A47" s="387" t="s">
        <v>234</v>
      </c>
      <c r="B47" s="388" t="s">
        <v>130</v>
      </c>
      <c r="C47" s="389"/>
      <c r="D47" s="389"/>
      <c r="E47" s="390"/>
    </row>
    <row r="48" spans="1:5" ht="14.25" customHeight="1" x14ac:dyDescent="0.2">
      <c r="A48" s="391">
        <v>1</v>
      </c>
      <c r="B48" s="392" t="s">
        <v>724</v>
      </c>
      <c r="C48" s="393">
        <v>0</v>
      </c>
      <c r="D48" s="393">
        <v>0</v>
      </c>
      <c r="E48" s="393">
        <f>D48+ C48</f>
        <v>0</v>
      </c>
    </row>
    <row r="49" spans="1:5" ht="14.25" customHeight="1" x14ac:dyDescent="0.2">
      <c r="A49" s="391">
        <v>2</v>
      </c>
      <c r="B49" s="392" t="s">
        <v>725</v>
      </c>
      <c r="C49" s="393">
        <v>0</v>
      </c>
      <c r="D49" s="393">
        <v>0</v>
      </c>
      <c r="E49" s="393">
        <f>D49+ C49</f>
        <v>0</v>
      </c>
    </row>
    <row r="50" spans="1:5" ht="15.75" x14ac:dyDescent="0.25">
      <c r="A50" s="383"/>
      <c r="B50" s="384"/>
      <c r="C50" s="385"/>
      <c r="D50" s="385"/>
      <c r="E50" s="394"/>
    </row>
    <row r="51" spans="1:5" s="382" customFormat="1" ht="31.5" x14ac:dyDescent="0.25">
      <c r="A51" s="387" t="s">
        <v>235</v>
      </c>
      <c r="B51" s="388" t="s">
        <v>139</v>
      </c>
      <c r="C51" s="389"/>
      <c r="D51" s="389"/>
      <c r="E51" s="390"/>
    </row>
    <row r="52" spans="1:5" ht="14.25" customHeight="1" x14ac:dyDescent="0.2">
      <c r="A52" s="391">
        <v>1</v>
      </c>
      <c r="B52" s="392" t="s">
        <v>724</v>
      </c>
      <c r="C52" s="393">
        <v>0</v>
      </c>
      <c r="D52" s="393">
        <v>0</v>
      </c>
      <c r="E52" s="393">
        <f>D52+ C52</f>
        <v>0</v>
      </c>
    </row>
    <row r="53" spans="1:5" ht="14.25" customHeight="1" x14ac:dyDescent="0.2">
      <c r="A53" s="391">
        <v>2</v>
      </c>
      <c r="B53" s="392" t="s">
        <v>725</v>
      </c>
      <c r="C53" s="393">
        <v>0</v>
      </c>
      <c r="D53" s="393">
        <v>0</v>
      </c>
      <c r="E53" s="393">
        <f>D53+ C53</f>
        <v>0</v>
      </c>
    </row>
    <row r="54" spans="1:5" ht="15.75" x14ac:dyDescent="0.25">
      <c r="A54" s="383"/>
      <c r="B54" s="384"/>
      <c r="C54" s="385"/>
      <c r="D54" s="385"/>
      <c r="E54" s="394"/>
    </row>
    <row r="55" spans="1:5" s="382" customFormat="1" ht="15.75" x14ac:dyDescent="0.25">
      <c r="A55" s="387" t="s">
        <v>236</v>
      </c>
      <c r="B55" s="388" t="s">
        <v>149</v>
      </c>
      <c r="C55" s="389"/>
      <c r="D55" s="389"/>
      <c r="E55" s="390"/>
    </row>
    <row r="56" spans="1:5" ht="14.25" customHeight="1" x14ac:dyDescent="0.2">
      <c r="A56" s="391">
        <v>1</v>
      </c>
      <c r="B56" s="392" t="s">
        <v>724</v>
      </c>
      <c r="C56" s="393">
        <v>0</v>
      </c>
      <c r="D56" s="393">
        <v>0</v>
      </c>
      <c r="E56" s="393">
        <f>D56+ C56</f>
        <v>0</v>
      </c>
    </row>
    <row r="57" spans="1:5" ht="14.25" customHeight="1" x14ac:dyDescent="0.2">
      <c r="A57" s="391">
        <v>2</v>
      </c>
      <c r="B57" s="392" t="s">
        <v>725</v>
      </c>
      <c r="C57" s="393">
        <v>0</v>
      </c>
      <c r="D57" s="393">
        <v>0</v>
      </c>
      <c r="E57" s="393">
        <f>D57+ C57</f>
        <v>0</v>
      </c>
    </row>
    <row r="58" spans="1:5" ht="15.75" x14ac:dyDescent="0.25">
      <c r="A58" s="383"/>
      <c r="B58" s="384"/>
      <c r="C58" s="385"/>
      <c r="D58" s="385"/>
      <c r="E58" s="394"/>
    </row>
    <row r="59" spans="1:5" s="382" customFormat="1" ht="15.75" x14ac:dyDescent="0.25">
      <c r="A59" s="387" t="s">
        <v>237</v>
      </c>
      <c r="B59" s="388" t="s">
        <v>154</v>
      </c>
      <c r="C59" s="389"/>
      <c r="D59" s="389"/>
      <c r="E59" s="390"/>
    </row>
    <row r="60" spans="1:5" ht="14.25" customHeight="1" x14ac:dyDescent="0.2">
      <c r="A60" s="391">
        <v>1</v>
      </c>
      <c r="B60" s="392" t="s">
        <v>724</v>
      </c>
      <c r="C60" s="393">
        <v>0</v>
      </c>
      <c r="D60" s="393">
        <v>0</v>
      </c>
      <c r="E60" s="393">
        <f>D60+ C60</f>
        <v>0</v>
      </c>
    </row>
    <row r="61" spans="1:5" ht="14.25" customHeight="1" x14ac:dyDescent="0.2">
      <c r="A61" s="391">
        <v>2</v>
      </c>
      <c r="B61" s="392" t="s">
        <v>725</v>
      </c>
      <c r="C61" s="393">
        <v>0</v>
      </c>
      <c r="D61" s="393">
        <v>0</v>
      </c>
      <c r="E61" s="393">
        <f>D61+ C61</f>
        <v>0</v>
      </c>
    </row>
    <row r="62" spans="1:5" ht="15.75" x14ac:dyDescent="0.25">
      <c r="A62" s="383"/>
      <c r="B62" s="384"/>
      <c r="C62" s="385"/>
      <c r="D62" s="385"/>
      <c r="E62" s="394"/>
    </row>
    <row r="63" spans="1:5" s="382" customFormat="1" ht="15.75" x14ac:dyDescent="0.25">
      <c r="A63" s="387" t="s">
        <v>238</v>
      </c>
      <c r="B63" s="388" t="s">
        <v>164</v>
      </c>
      <c r="C63" s="389"/>
      <c r="D63" s="389"/>
      <c r="E63" s="390"/>
    </row>
    <row r="64" spans="1:5" ht="14.25" customHeight="1" x14ac:dyDescent="0.2">
      <c r="A64" s="391">
        <v>1</v>
      </c>
      <c r="B64" s="392" t="s">
        <v>724</v>
      </c>
      <c r="C64" s="393">
        <v>0</v>
      </c>
      <c r="D64" s="393">
        <v>0</v>
      </c>
      <c r="E64" s="393">
        <f>D64+ C64</f>
        <v>0</v>
      </c>
    </row>
    <row r="65" spans="1:5" ht="14.25" customHeight="1" x14ac:dyDescent="0.2">
      <c r="A65" s="391">
        <v>2</v>
      </c>
      <c r="B65" s="392" t="s">
        <v>725</v>
      </c>
      <c r="C65" s="393">
        <v>0</v>
      </c>
      <c r="D65" s="393">
        <v>0</v>
      </c>
      <c r="E65" s="393">
        <f>D65+ C65</f>
        <v>0</v>
      </c>
    </row>
    <row r="66" spans="1:5" ht="15.75" x14ac:dyDescent="0.25">
      <c r="A66" s="383"/>
      <c r="B66" s="384"/>
      <c r="C66" s="385"/>
      <c r="D66" s="385"/>
      <c r="E66" s="394"/>
    </row>
    <row r="67" spans="1:5" s="382" customFormat="1" ht="31.5" x14ac:dyDescent="0.25">
      <c r="A67" s="387" t="s">
        <v>239</v>
      </c>
      <c r="B67" s="388" t="s">
        <v>174</v>
      </c>
      <c r="C67" s="389"/>
      <c r="D67" s="389"/>
      <c r="E67" s="390"/>
    </row>
    <row r="68" spans="1:5" ht="14.25" customHeight="1" x14ac:dyDescent="0.2">
      <c r="A68" s="391">
        <v>1</v>
      </c>
      <c r="B68" s="392" t="s">
        <v>724</v>
      </c>
      <c r="C68" s="393">
        <v>0</v>
      </c>
      <c r="D68" s="393">
        <v>0</v>
      </c>
      <c r="E68" s="393">
        <f>D68+ C68</f>
        <v>0</v>
      </c>
    </row>
    <row r="69" spans="1:5" ht="14.25" customHeight="1" x14ac:dyDescent="0.2">
      <c r="A69" s="391">
        <v>2</v>
      </c>
      <c r="B69" s="392" t="s">
        <v>725</v>
      </c>
      <c r="C69" s="393">
        <v>0</v>
      </c>
      <c r="D69" s="393">
        <v>0</v>
      </c>
      <c r="E69" s="393">
        <f>D69+ C69</f>
        <v>0</v>
      </c>
    </row>
    <row r="70" spans="1:5" ht="15.75" x14ac:dyDescent="0.25">
      <c r="A70" s="383"/>
      <c r="B70" s="384"/>
      <c r="C70" s="385"/>
      <c r="D70" s="385"/>
      <c r="E70" s="394"/>
    </row>
    <row r="71" spans="1:5" s="382" customFormat="1" ht="15.75" x14ac:dyDescent="0.25">
      <c r="A71" s="387" t="s">
        <v>240</v>
      </c>
      <c r="B71" s="388" t="s">
        <v>181</v>
      </c>
      <c r="C71" s="389"/>
      <c r="D71" s="389"/>
      <c r="E71" s="390"/>
    </row>
    <row r="72" spans="1:5" ht="14.25" customHeight="1" x14ac:dyDescent="0.2">
      <c r="A72" s="391">
        <v>1</v>
      </c>
      <c r="B72" s="392" t="s">
        <v>724</v>
      </c>
      <c r="C72" s="393">
        <v>0</v>
      </c>
      <c r="D72" s="393">
        <v>0</v>
      </c>
      <c r="E72" s="393">
        <f>D72+ C72</f>
        <v>0</v>
      </c>
    </row>
    <row r="73" spans="1:5" ht="14.25" customHeight="1" x14ac:dyDescent="0.2">
      <c r="A73" s="391">
        <v>2</v>
      </c>
      <c r="B73" s="392" t="s">
        <v>725</v>
      </c>
      <c r="C73" s="393">
        <v>0</v>
      </c>
      <c r="D73" s="393">
        <v>0</v>
      </c>
      <c r="E73" s="393">
        <f>D73+ C73</f>
        <v>0</v>
      </c>
    </row>
    <row r="74" spans="1:5" ht="15.75" x14ac:dyDescent="0.25">
      <c r="A74" s="383"/>
      <c r="B74" s="384"/>
      <c r="C74" s="385"/>
      <c r="D74" s="385"/>
      <c r="E74" s="394"/>
    </row>
    <row r="75" spans="1:5" s="382" customFormat="1" ht="15.75" x14ac:dyDescent="0.25">
      <c r="A75" s="387" t="s">
        <v>241</v>
      </c>
      <c r="B75" s="388" t="s">
        <v>188</v>
      </c>
      <c r="C75" s="389"/>
      <c r="D75" s="389"/>
      <c r="E75" s="390"/>
    </row>
    <row r="76" spans="1:5" ht="14.25" customHeight="1" x14ac:dyDescent="0.2">
      <c r="A76" s="391">
        <v>1</v>
      </c>
      <c r="B76" s="392" t="s">
        <v>724</v>
      </c>
      <c r="C76" s="393">
        <v>0</v>
      </c>
      <c r="D76" s="393">
        <v>0</v>
      </c>
      <c r="E76" s="393">
        <f>D76+ C76</f>
        <v>0</v>
      </c>
    </row>
    <row r="77" spans="1:5" ht="14.25" customHeight="1" x14ac:dyDescent="0.2">
      <c r="A77" s="391">
        <v>2</v>
      </c>
      <c r="B77" s="392" t="s">
        <v>725</v>
      </c>
      <c r="C77" s="393">
        <v>0</v>
      </c>
      <c r="D77" s="393">
        <v>0</v>
      </c>
      <c r="E77" s="393">
        <f>D77+ C77</f>
        <v>0</v>
      </c>
    </row>
    <row r="78" spans="1:5" ht="15.75" x14ac:dyDescent="0.25">
      <c r="A78" s="383"/>
      <c r="B78" s="384"/>
      <c r="C78" s="385"/>
      <c r="D78" s="385"/>
      <c r="E78" s="394"/>
    </row>
    <row r="79" spans="1:5" s="382" customFormat="1" ht="15.75" x14ac:dyDescent="0.25">
      <c r="A79" s="387" t="s">
        <v>242</v>
      </c>
      <c r="B79" s="388" t="s">
        <v>197</v>
      </c>
      <c r="C79" s="389"/>
      <c r="D79" s="389"/>
      <c r="E79" s="390"/>
    </row>
    <row r="80" spans="1:5" ht="14.25" customHeight="1" x14ac:dyDescent="0.2">
      <c r="A80" s="391">
        <v>1</v>
      </c>
      <c r="B80" s="392" t="s">
        <v>724</v>
      </c>
      <c r="C80" s="393">
        <v>0</v>
      </c>
      <c r="D80" s="393">
        <v>0</v>
      </c>
      <c r="E80" s="393">
        <f>D80+ C80</f>
        <v>0</v>
      </c>
    </row>
    <row r="81" spans="1:6" ht="14.25" customHeight="1" x14ac:dyDescent="0.2">
      <c r="A81" s="391">
        <v>2</v>
      </c>
      <c r="B81" s="392" t="s">
        <v>725</v>
      </c>
      <c r="C81" s="393">
        <v>0</v>
      </c>
      <c r="D81" s="393">
        <v>0</v>
      </c>
      <c r="E81" s="393">
        <f>D81+ C81</f>
        <v>0</v>
      </c>
    </row>
    <row r="82" spans="1:6" ht="15.75" x14ac:dyDescent="0.25">
      <c r="A82" s="383"/>
      <c r="B82" s="384"/>
      <c r="C82" s="385"/>
      <c r="D82" s="385"/>
      <c r="E82" s="394"/>
    </row>
    <row r="83" spans="1:6" s="382" customFormat="1" ht="15.75" x14ac:dyDescent="0.25">
      <c r="A83" s="387" t="s">
        <v>243</v>
      </c>
      <c r="B83" s="388" t="s">
        <v>204</v>
      </c>
      <c r="C83" s="389"/>
      <c r="D83" s="389"/>
      <c r="E83" s="390"/>
    </row>
    <row r="84" spans="1:6" ht="14.25" customHeight="1" x14ac:dyDescent="0.2">
      <c r="A84" s="391">
        <v>1</v>
      </c>
      <c r="B84" s="392" t="s">
        <v>724</v>
      </c>
      <c r="C84" s="393">
        <v>0</v>
      </c>
      <c r="D84" s="393">
        <v>0</v>
      </c>
      <c r="E84" s="393">
        <f>D84+ C84</f>
        <v>0</v>
      </c>
    </row>
    <row r="85" spans="1:6" ht="14.25" customHeight="1" x14ac:dyDescent="0.2">
      <c r="A85" s="391">
        <v>2</v>
      </c>
      <c r="B85" s="392" t="s">
        <v>725</v>
      </c>
      <c r="C85" s="393">
        <v>0</v>
      </c>
      <c r="D85" s="393">
        <v>0</v>
      </c>
      <c r="E85" s="393">
        <f>D85+ C85</f>
        <v>0</v>
      </c>
    </row>
    <row r="86" spans="1:6" ht="15.75" x14ac:dyDescent="0.25">
      <c r="A86" s="383"/>
      <c r="B86" s="384"/>
      <c r="C86" s="385"/>
      <c r="D86" s="385"/>
      <c r="E86" s="394"/>
    </row>
    <row r="87" spans="1:6" ht="13.5" customHeight="1" x14ac:dyDescent="0.2">
      <c r="A87" s="395"/>
      <c r="B87" s="525"/>
      <c r="C87" s="525"/>
      <c r="D87" s="525"/>
      <c r="E87" s="396"/>
    </row>
    <row r="88" spans="1:6" ht="15" customHeight="1" x14ac:dyDescent="0.2">
      <c r="A88" s="397"/>
      <c r="B88" s="522" t="s">
        <v>726</v>
      </c>
      <c r="C88" s="522"/>
      <c r="D88" s="522"/>
      <c r="E88" s="522"/>
      <c r="F88" s="395"/>
    </row>
    <row r="89" spans="1:6" ht="13.5" customHeight="1" x14ac:dyDescent="0.2">
      <c r="A89" s="397"/>
      <c r="B89" s="398"/>
      <c r="C89" s="398"/>
      <c r="D89" s="398"/>
      <c r="E89" s="398"/>
      <c r="F89" s="395"/>
    </row>
    <row r="90" spans="1:6" ht="32.1" customHeight="1" x14ac:dyDescent="0.2">
      <c r="A90" s="397"/>
      <c r="B90" s="522" t="s">
        <v>727</v>
      </c>
      <c r="C90" s="522"/>
      <c r="D90" s="522"/>
      <c r="E90" s="522"/>
      <c r="F90" s="395"/>
    </row>
    <row r="91" spans="1:6" ht="15" customHeight="1" x14ac:dyDescent="0.2">
      <c r="A91" s="395"/>
      <c r="B91" s="522" t="s">
        <v>728</v>
      </c>
      <c r="C91" s="522"/>
      <c r="D91" s="522"/>
      <c r="E91" s="522"/>
      <c r="F91" s="395"/>
    </row>
    <row r="92" spans="1:6" ht="15" customHeight="1" x14ac:dyDescent="0.2">
      <c r="A92" s="395"/>
      <c r="B92" s="522" t="s">
        <v>729</v>
      </c>
      <c r="C92" s="522"/>
      <c r="D92" s="522"/>
      <c r="E92" s="522"/>
      <c r="F92" s="395"/>
    </row>
  </sheetData>
  <mergeCells count="10">
    <mergeCell ref="B88:E88"/>
    <mergeCell ref="B90:E90"/>
    <mergeCell ref="B91:E91"/>
    <mergeCell ref="B92:E92"/>
    <mergeCell ref="A2:E2"/>
    <mergeCell ref="A3:E3"/>
    <mergeCell ref="A4:E4"/>
    <mergeCell ref="A5:E5"/>
    <mergeCell ref="A6:E6"/>
    <mergeCell ref="B87:D87"/>
  </mergeCells>
  <pageMargins left="0.25" right="0.25" top="0.5" bottom="0.5" header="0.25" footer="0.25"/>
  <pageSetup paperSize="9" scale="72" fitToHeight="0" orientation="portrait" horizontalDpi="1200" verticalDpi="1200" r:id="rId1"/>
  <headerFooter>
    <oddHeader>&amp;LOFFICE OF HEALTH CARE ACCESS&amp;CANNUAL REPORTING&amp;RYALE-NEW HAVEN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208</v>
      </c>
      <c r="B4" s="475"/>
      <c r="C4" s="475"/>
    </row>
    <row r="5" spans="1:4" ht="15.75" customHeight="1" x14ac:dyDescent="0.25">
      <c r="A5" s="475" t="s">
        <v>730</v>
      </c>
      <c r="B5" s="475"/>
      <c r="C5" s="475"/>
    </row>
    <row r="6" spans="1:4" ht="15.75" customHeight="1" x14ac:dyDescent="0.25">
      <c r="A6" s="475" t="s">
        <v>731</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732</v>
      </c>
    </row>
    <row r="10" spans="1:4" ht="15.75" customHeight="1" x14ac:dyDescent="0.25">
      <c r="A10" s="408"/>
      <c r="B10" s="409"/>
      <c r="C10" s="410"/>
    </row>
    <row r="11" spans="1:4" ht="30" customHeight="1" x14ac:dyDescent="0.25">
      <c r="A11" s="411" t="s">
        <v>677</v>
      </c>
      <c r="B11" s="412" t="s">
        <v>733</v>
      </c>
      <c r="C11" s="413"/>
    </row>
    <row r="12" spans="1:4" ht="45" customHeight="1" x14ac:dyDescent="0.2">
      <c r="A12" s="414" t="s">
        <v>734</v>
      </c>
      <c r="B12" s="415" t="s">
        <v>735</v>
      </c>
      <c r="C12" s="416" t="s">
        <v>736</v>
      </c>
    </row>
    <row r="13" spans="1:4" ht="15" customHeight="1" x14ac:dyDescent="0.2">
      <c r="A13" s="417"/>
      <c r="B13" s="418"/>
      <c r="C13" s="419"/>
    </row>
    <row r="14" spans="1:4" ht="30" customHeight="1" x14ac:dyDescent="0.2">
      <c r="A14" s="420" t="s">
        <v>737</v>
      </c>
      <c r="B14" s="421" t="s">
        <v>738</v>
      </c>
      <c r="C14" s="422" t="s">
        <v>736</v>
      </c>
    </row>
    <row r="15" spans="1:4" ht="15" customHeight="1" x14ac:dyDescent="0.2">
      <c r="A15" s="423"/>
      <c r="B15" s="418"/>
      <c r="C15" s="419"/>
    </row>
    <row r="16" spans="1:4" ht="30" customHeight="1" x14ac:dyDescent="0.2">
      <c r="A16" s="420" t="s">
        <v>739</v>
      </c>
      <c r="B16" s="421" t="s">
        <v>740</v>
      </c>
      <c r="C16" s="422" t="s">
        <v>736</v>
      </c>
    </row>
    <row r="17" spans="1:3" ht="15" customHeight="1" x14ac:dyDescent="0.2">
      <c r="A17" s="423"/>
      <c r="B17" s="418"/>
      <c r="C17" s="419"/>
    </row>
    <row r="18" spans="1:3" ht="30" customHeight="1" x14ac:dyDescent="0.2">
      <c r="A18" s="420" t="s">
        <v>741</v>
      </c>
      <c r="B18" s="421" t="s">
        <v>742</v>
      </c>
      <c r="C18" s="422" t="s">
        <v>736</v>
      </c>
    </row>
    <row r="19" spans="1:3" ht="15" customHeight="1" x14ac:dyDescent="0.2">
      <c r="A19" s="424"/>
      <c r="B19" s="425"/>
      <c r="C19" s="419"/>
    </row>
    <row r="20" spans="1:3" ht="30" customHeight="1" x14ac:dyDescent="0.2">
      <c r="A20" s="426" t="s">
        <v>743</v>
      </c>
      <c r="B20" s="427" t="s">
        <v>744</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REPORTING&amp;RYALE-NEW HAVEN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694</v>
      </c>
      <c r="B2" s="527"/>
      <c r="C2" s="527"/>
      <c r="D2" s="527"/>
      <c r="E2" s="527"/>
      <c r="F2" s="528"/>
    </row>
    <row r="3" spans="1:6" ht="15" customHeight="1" x14ac:dyDescent="0.25">
      <c r="A3" s="469" t="s">
        <v>745</v>
      </c>
      <c r="B3" s="469"/>
      <c r="C3" s="469"/>
      <c r="D3" s="469"/>
      <c r="E3" s="469"/>
      <c r="F3" s="469"/>
    </row>
    <row r="4" spans="1:6" ht="15" customHeight="1" x14ac:dyDescent="0.25">
      <c r="A4" s="469" t="s">
        <v>746</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747</v>
      </c>
      <c r="D7" s="2" t="s">
        <v>748</v>
      </c>
      <c r="E7" s="432" t="s">
        <v>304</v>
      </c>
      <c r="F7" s="432" t="s">
        <v>749</v>
      </c>
    </row>
    <row r="8" spans="1:6" ht="15" customHeight="1" x14ac:dyDescent="0.25">
      <c r="A8" s="434" t="s">
        <v>5</v>
      </c>
      <c r="B8" s="435" t="s">
        <v>6</v>
      </c>
      <c r="C8" s="434" t="s">
        <v>304</v>
      </c>
      <c r="D8" s="434" t="s">
        <v>304</v>
      </c>
      <c r="E8" s="434" t="s">
        <v>750</v>
      </c>
      <c r="F8" s="434" t="s">
        <v>750</v>
      </c>
    </row>
    <row r="9" spans="1:6" ht="15" customHeight="1" x14ac:dyDescent="0.25">
      <c r="A9" s="433"/>
      <c r="B9" s="433"/>
      <c r="C9" s="433"/>
      <c r="D9" s="433"/>
      <c r="E9" s="433"/>
      <c r="F9" s="433"/>
    </row>
    <row r="10" spans="1:6" ht="15" customHeight="1" x14ac:dyDescent="0.25">
      <c r="A10" s="434" t="s">
        <v>254</v>
      </c>
      <c r="B10" s="436" t="s">
        <v>751</v>
      </c>
      <c r="C10" s="436"/>
      <c r="D10" s="436"/>
      <c r="E10" s="436"/>
      <c r="F10" s="437"/>
    </row>
    <row r="11" spans="1:6" ht="15" customHeight="1" x14ac:dyDescent="0.25">
      <c r="A11" s="434"/>
      <c r="B11" s="436"/>
      <c r="C11" s="436"/>
      <c r="D11" s="436"/>
      <c r="E11" s="436"/>
      <c r="F11" s="437"/>
    </row>
    <row r="12" spans="1:6" x14ac:dyDescent="0.2">
      <c r="A12" s="438" t="s">
        <v>700</v>
      </c>
      <c r="B12" s="439" t="s">
        <v>752</v>
      </c>
      <c r="C12" s="440">
        <v>32876</v>
      </c>
      <c r="D12" s="440">
        <v>32065</v>
      </c>
      <c r="E12" s="440">
        <f>+D12-C12</f>
        <v>-811</v>
      </c>
      <c r="F12" s="437">
        <f>IF(C12=0,0,E12/C12)</f>
        <v>-2.4668451149774912E-2</v>
      </c>
    </row>
    <row r="13" spans="1:6" ht="15" customHeight="1" x14ac:dyDescent="0.25">
      <c r="A13" s="438" t="s">
        <v>702</v>
      </c>
      <c r="B13" s="439" t="s">
        <v>753</v>
      </c>
      <c r="C13" s="440">
        <v>31600</v>
      </c>
      <c r="D13" s="440">
        <v>31128</v>
      </c>
      <c r="E13" s="440">
        <f>+D13-C13</f>
        <v>-472</v>
      </c>
      <c r="F13" s="441">
        <f>IF(C13=0,0,E13/C13)</f>
        <v>-1.4936708860759493E-2</v>
      </c>
    </row>
    <row r="14" spans="1:6" ht="15" customHeight="1" x14ac:dyDescent="0.25">
      <c r="A14" s="442"/>
      <c r="B14" s="442"/>
      <c r="C14" s="442"/>
      <c r="D14" s="442"/>
      <c r="E14" s="442"/>
    </row>
    <row r="15" spans="1:6" x14ac:dyDescent="0.2">
      <c r="A15" s="438" t="s">
        <v>704</v>
      </c>
      <c r="B15" s="439" t="s">
        <v>754</v>
      </c>
      <c r="C15" s="443">
        <v>86526000</v>
      </c>
      <c r="D15" s="443">
        <v>129377000</v>
      </c>
      <c r="E15" s="443">
        <f>+D15-C15</f>
        <v>42851000</v>
      </c>
      <c r="F15" s="437">
        <f>IF(C15=0,0,E15/C15)</f>
        <v>0.49523842544437507</v>
      </c>
    </row>
    <row r="16" spans="1:6" ht="15" customHeight="1" x14ac:dyDescent="0.25">
      <c r="A16" s="444"/>
      <c r="B16" s="442" t="s">
        <v>755</v>
      </c>
      <c r="C16" s="445">
        <f>IF(C13=0,0,C15/C13)</f>
        <v>2738.1645569620255</v>
      </c>
      <c r="D16" s="445">
        <f>IF(D13=0,0,D15/D13)</f>
        <v>4156.2901567720382</v>
      </c>
      <c r="E16" s="445">
        <f>+D16-C16</f>
        <v>1418.1255998100128</v>
      </c>
      <c r="F16" s="441">
        <f>IF(C16=0,0,E16/C16)</f>
        <v>0.51791102043312298</v>
      </c>
    </row>
    <row r="17" spans="1:6" ht="15" customHeight="1" x14ac:dyDescent="0.25">
      <c r="A17" s="442"/>
      <c r="B17" s="442"/>
      <c r="C17" s="442"/>
      <c r="D17" s="442"/>
      <c r="E17" s="442"/>
      <c r="F17" s="437"/>
    </row>
    <row r="18" spans="1:6" x14ac:dyDescent="0.2">
      <c r="A18" s="438" t="s">
        <v>706</v>
      </c>
      <c r="B18" s="439" t="s">
        <v>756</v>
      </c>
      <c r="C18" s="439">
        <v>0.30175600000000002</v>
      </c>
      <c r="D18" s="439">
        <v>0.271233</v>
      </c>
      <c r="E18" s="446">
        <f>+D18-C18</f>
        <v>-3.0523000000000022E-2</v>
      </c>
      <c r="F18" s="437">
        <f>IF(C18=0,0,E18/C18)</f>
        <v>-0.10115126128395134</v>
      </c>
    </row>
    <row r="19" spans="1:6" ht="15" customHeight="1" x14ac:dyDescent="0.25">
      <c r="A19" s="444"/>
      <c r="B19" s="442" t="s">
        <v>757</v>
      </c>
      <c r="C19" s="445">
        <f>+C15*C18</f>
        <v>26109739.656000003</v>
      </c>
      <c r="D19" s="445">
        <f>+D15*D18</f>
        <v>35091311.840999998</v>
      </c>
      <c r="E19" s="445">
        <f>+D19-C19</f>
        <v>8981572.1849999949</v>
      </c>
      <c r="F19" s="441">
        <f>IF(C19=0,0,E19/C19)</f>
        <v>0.343993172790447</v>
      </c>
    </row>
    <row r="20" spans="1:6" ht="15" customHeight="1" x14ac:dyDescent="0.25">
      <c r="A20" s="444"/>
      <c r="B20" s="442" t="s">
        <v>758</v>
      </c>
      <c r="C20" s="445">
        <f>IF(C13=0,0,C19/C13)</f>
        <v>826.257584050633</v>
      </c>
      <c r="D20" s="445">
        <f>IF(D13=0,0,D19/D13)</f>
        <v>1127.32304809175</v>
      </c>
      <c r="E20" s="445">
        <f>+D20-C20</f>
        <v>301.06546404111702</v>
      </c>
      <c r="F20" s="441">
        <f>IF(C20=0,0,E20/C20)</f>
        <v>0.36437240619950273</v>
      </c>
    </row>
    <row r="21" spans="1:6" ht="15" customHeight="1" x14ac:dyDescent="0.25">
      <c r="A21" s="433"/>
      <c r="B21" s="442"/>
      <c r="C21" s="447"/>
      <c r="D21" s="447"/>
      <c r="E21" s="447"/>
      <c r="F21" s="437"/>
    </row>
    <row r="22" spans="1:6" x14ac:dyDescent="0.2">
      <c r="A22" s="438" t="s">
        <v>708</v>
      </c>
      <c r="B22" s="439" t="s">
        <v>759</v>
      </c>
      <c r="C22" s="443">
        <v>48253478</v>
      </c>
      <c r="D22" s="443">
        <v>59283426</v>
      </c>
      <c r="E22" s="443">
        <f>+D22-C22</f>
        <v>11029948</v>
      </c>
      <c r="F22" s="437">
        <f>IF(C22=0,0,E22/C22)</f>
        <v>0.22858348158862249</v>
      </c>
    </row>
    <row r="23" spans="1:6" ht="30" x14ac:dyDescent="0.2">
      <c r="A23" s="438" t="s">
        <v>710</v>
      </c>
      <c r="B23" s="439" t="s">
        <v>760</v>
      </c>
      <c r="C23" s="448">
        <v>5979444</v>
      </c>
      <c r="D23" s="448">
        <v>21048802</v>
      </c>
      <c r="E23" s="448">
        <f>+D23-C23</f>
        <v>15069358</v>
      </c>
      <c r="F23" s="437">
        <f>IF(C23=0,0,E23/C23)</f>
        <v>2.5201938507995059</v>
      </c>
    </row>
    <row r="24" spans="1:6" ht="30" x14ac:dyDescent="0.2">
      <c r="A24" s="438" t="s">
        <v>712</v>
      </c>
      <c r="B24" s="439" t="s">
        <v>761</v>
      </c>
      <c r="C24" s="448">
        <v>32293078</v>
      </c>
      <c r="D24" s="448">
        <v>49044772</v>
      </c>
      <c r="E24" s="448">
        <f>+D24-C24</f>
        <v>16751694</v>
      </c>
      <c r="F24" s="437">
        <f>IF(C24=0,0,E24/C24)</f>
        <v>0.51873946484754407</v>
      </c>
    </row>
    <row r="25" spans="1:6" ht="15" customHeight="1" x14ac:dyDescent="0.25">
      <c r="A25" s="433"/>
      <c r="B25" s="442" t="s">
        <v>754</v>
      </c>
      <c r="C25" s="445">
        <f>+C22+C23+C24</f>
        <v>86526000</v>
      </c>
      <c r="D25" s="445">
        <f>+D22+D23+D24</f>
        <v>129377000</v>
      </c>
      <c r="E25" s="445">
        <f>+E22+E23+E24</f>
        <v>42851000</v>
      </c>
      <c r="F25" s="441">
        <f>IF(C25=0,0,E25/C25)</f>
        <v>0.49523842544437507</v>
      </c>
    </row>
    <row r="26" spans="1:6" ht="15" customHeight="1" x14ac:dyDescent="0.25">
      <c r="A26" s="434"/>
      <c r="B26" s="442"/>
      <c r="C26" s="449"/>
      <c r="D26" s="449"/>
      <c r="E26" s="449"/>
      <c r="F26" s="437"/>
    </row>
    <row r="27" spans="1:6" x14ac:dyDescent="0.2">
      <c r="A27" s="438" t="s">
        <v>714</v>
      </c>
      <c r="B27" s="439" t="s">
        <v>762</v>
      </c>
      <c r="C27" s="448">
        <v>17637</v>
      </c>
      <c r="D27" s="448">
        <v>21833</v>
      </c>
      <c r="E27" s="448">
        <f>+D27-C27</f>
        <v>4196</v>
      </c>
      <c r="F27" s="437">
        <f>IF(C27=0,0,E27/C27)</f>
        <v>0.2379089414299484</v>
      </c>
    </row>
    <row r="28" spans="1:6" x14ac:dyDescent="0.2">
      <c r="A28" s="438" t="s">
        <v>716</v>
      </c>
      <c r="B28" s="439" t="s">
        <v>763</v>
      </c>
      <c r="C28" s="448">
        <v>2387</v>
      </c>
      <c r="D28" s="448">
        <v>3699</v>
      </c>
      <c r="E28" s="448">
        <f>+D28-C28</f>
        <v>1312</v>
      </c>
      <c r="F28" s="437">
        <f>IF(C28=0,0,E28/C28)</f>
        <v>0.54964390448261413</v>
      </c>
    </row>
    <row r="29" spans="1:6" x14ac:dyDescent="0.2">
      <c r="A29" s="438" t="s">
        <v>718</v>
      </c>
      <c r="B29" s="439" t="s">
        <v>764</v>
      </c>
      <c r="C29" s="448">
        <v>5793</v>
      </c>
      <c r="D29" s="448">
        <v>3884</v>
      </c>
      <c r="E29" s="448">
        <f>+D29-C29</f>
        <v>-1909</v>
      </c>
      <c r="F29" s="437">
        <f>IF(C29=0,0,E29/C29)</f>
        <v>-0.32953564646987743</v>
      </c>
    </row>
    <row r="30" spans="1:6" ht="30" x14ac:dyDescent="0.2">
      <c r="A30" s="438" t="s">
        <v>765</v>
      </c>
      <c r="B30" s="439" t="s">
        <v>766</v>
      </c>
      <c r="C30" s="448">
        <v>27792</v>
      </c>
      <c r="D30" s="448">
        <v>19744</v>
      </c>
      <c r="E30" s="448">
        <f>+D30-C30</f>
        <v>-8048</v>
      </c>
      <c r="F30" s="437">
        <f>IF(C30=0,0,E30/C30)</f>
        <v>-0.2895797351755901</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767</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276</v>
      </c>
      <c r="B36" s="436" t="s">
        <v>768</v>
      </c>
      <c r="C36" s="433"/>
      <c r="D36" s="433"/>
      <c r="E36" s="433"/>
      <c r="F36" s="433"/>
    </row>
    <row r="37" spans="1:6" ht="15" customHeight="1" x14ac:dyDescent="0.25">
      <c r="A37" s="434"/>
      <c r="B37" s="450"/>
      <c r="C37" s="433"/>
      <c r="D37" s="433"/>
      <c r="E37" s="433"/>
      <c r="F37" s="433"/>
    </row>
    <row r="38" spans="1:6" x14ac:dyDescent="0.2">
      <c r="A38" s="438" t="s">
        <v>700</v>
      </c>
      <c r="B38" s="439" t="s">
        <v>752</v>
      </c>
      <c r="C38" s="440">
        <v>62</v>
      </c>
      <c r="D38" s="440">
        <v>91</v>
      </c>
      <c r="E38" s="440">
        <f>+D38-C38</f>
        <v>29</v>
      </c>
      <c r="F38" s="437">
        <f>IF(C38=0,0,E38/C38)</f>
        <v>0.46774193548387094</v>
      </c>
    </row>
    <row r="39" spans="1:6" ht="15" customHeight="1" x14ac:dyDescent="0.25">
      <c r="A39" s="438" t="s">
        <v>702</v>
      </c>
      <c r="B39" s="439" t="s">
        <v>753</v>
      </c>
      <c r="C39" s="440">
        <v>62</v>
      </c>
      <c r="D39" s="440">
        <v>91</v>
      </c>
      <c r="E39" s="440">
        <f>+D39-C39</f>
        <v>29</v>
      </c>
      <c r="F39" s="441">
        <f>IF(C39=0,0,E39/C39)</f>
        <v>0.46774193548387094</v>
      </c>
    </row>
    <row r="40" spans="1:6" ht="15" customHeight="1" x14ac:dyDescent="0.25">
      <c r="A40" s="439"/>
      <c r="B40" s="439"/>
      <c r="C40" s="442"/>
      <c r="D40" s="442"/>
      <c r="E40" s="442"/>
    </row>
    <row r="41" spans="1:6" x14ac:dyDescent="0.2">
      <c r="A41" s="438" t="s">
        <v>704</v>
      </c>
      <c r="B41" s="439" t="s">
        <v>769</v>
      </c>
      <c r="C41" s="443">
        <v>641000</v>
      </c>
      <c r="D41" s="443">
        <v>612000</v>
      </c>
      <c r="E41" s="443">
        <f>+D41-C41</f>
        <v>-29000</v>
      </c>
      <c r="F41" s="437">
        <f>IF(C41=0,0,E41/C41)</f>
        <v>-4.5241809672386897E-2</v>
      </c>
    </row>
    <row r="42" spans="1:6" ht="15" customHeight="1" x14ac:dyDescent="0.25">
      <c r="A42" s="433"/>
      <c r="B42" s="442" t="s">
        <v>755</v>
      </c>
      <c r="C42" s="445">
        <f>IF(C39=0,0,C41/C39)</f>
        <v>10338.709677419354</v>
      </c>
      <c r="D42" s="445">
        <f>IF(D39=0,0,D41/D39)</f>
        <v>6725.2747252747249</v>
      </c>
      <c r="E42" s="445">
        <f>+D42-C42</f>
        <v>-3613.4349521446293</v>
      </c>
      <c r="F42" s="441">
        <f>IF(C42=0,0,E42/C42)</f>
        <v>-0.34950540878778008</v>
      </c>
    </row>
    <row r="43" spans="1:6" ht="15" customHeight="1" x14ac:dyDescent="0.25">
      <c r="A43" s="442"/>
      <c r="B43" s="442"/>
      <c r="C43" s="442"/>
      <c r="D43" s="442"/>
      <c r="E43" s="442"/>
      <c r="F43" s="437"/>
    </row>
    <row r="44" spans="1:6" x14ac:dyDescent="0.2">
      <c r="A44" s="438" t="s">
        <v>706</v>
      </c>
      <c r="B44" s="439" t="s">
        <v>756</v>
      </c>
      <c r="C44" s="439">
        <v>0.30175600000000002</v>
      </c>
      <c r="D44" s="439">
        <v>0.271233</v>
      </c>
      <c r="E44" s="446">
        <f>+D44-C44</f>
        <v>-3.0523000000000022E-2</v>
      </c>
      <c r="F44" s="437">
        <f>IF(C44=0,0,E44/C44)</f>
        <v>-0.10115126128395134</v>
      </c>
    </row>
    <row r="45" spans="1:6" ht="15" customHeight="1" x14ac:dyDescent="0.25">
      <c r="A45" s="433"/>
      <c r="B45" s="442" t="s">
        <v>757</v>
      </c>
      <c r="C45" s="445">
        <f>+C41*C44</f>
        <v>193425.59600000002</v>
      </c>
      <c r="D45" s="445">
        <f>+D41*D44</f>
        <v>165994.59599999999</v>
      </c>
      <c r="E45" s="445">
        <f>+D45-C45</f>
        <v>-27431.000000000029</v>
      </c>
      <c r="F45" s="441">
        <f>IF(C45=0,0,E45/C45)</f>
        <v>-0.14181680484520789</v>
      </c>
    </row>
    <row r="46" spans="1:6" ht="15" customHeight="1" x14ac:dyDescent="0.25">
      <c r="A46" s="433"/>
      <c r="B46" s="442" t="s">
        <v>758</v>
      </c>
      <c r="C46" s="445">
        <f>IF(C39=0,0,C45/C39)</f>
        <v>3119.7676774193551</v>
      </c>
      <c r="D46" s="445">
        <f>IF(D39=0,0,D45/D39)</f>
        <v>1824.1164395604394</v>
      </c>
      <c r="E46" s="445">
        <f>+D46-C46</f>
        <v>-1295.6512378589157</v>
      </c>
      <c r="F46" s="441">
        <f>IF(C46=0,0,E46/C46)</f>
        <v>-0.41530375714728451</v>
      </c>
    </row>
    <row r="47" spans="1:6" ht="15" customHeight="1" x14ac:dyDescent="0.25">
      <c r="A47" s="433"/>
      <c r="B47" s="442"/>
      <c r="C47" s="447"/>
      <c r="D47" s="447"/>
      <c r="E47" s="447"/>
      <c r="F47" s="441"/>
    </row>
    <row r="48" spans="1:6" x14ac:dyDescent="0.2">
      <c r="A48" s="438" t="s">
        <v>708</v>
      </c>
      <c r="B48" s="439" t="s">
        <v>770</v>
      </c>
      <c r="C48" s="443">
        <v>357470</v>
      </c>
      <c r="D48" s="443">
        <v>254951</v>
      </c>
      <c r="E48" s="443">
        <f>+D48-C48</f>
        <v>-102519</v>
      </c>
      <c r="F48" s="437">
        <f>IF(C48=0,0,E48/C48)</f>
        <v>-0.28679049990208971</v>
      </c>
    </row>
    <row r="49" spans="1:7" ht="30" x14ac:dyDescent="0.2">
      <c r="A49" s="438" t="s">
        <v>710</v>
      </c>
      <c r="B49" s="439" t="s">
        <v>771</v>
      </c>
      <c r="C49" s="448">
        <v>44297</v>
      </c>
      <c r="D49" s="448">
        <v>159233</v>
      </c>
      <c r="E49" s="448">
        <f>+D49-C49</f>
        <v>114936</v>
      </c>
      <c r="F49" s="437">
        <f>IF(C49=0,0,E49/C49)</f>
        <v>2.5946678104612051</v>
      </c>
    </row>
    <row r="50" spans="1:7" ht="30" x14ac:dyDescent="0.2">
      <c r="A50" s="438" t="s">
        <v>712</v>
      </c>
      <c r="B50" s="439" t="s">
        <v>772</v>
      </c>
      <c r="C50" s="448">
        <v>239233</v>
      </c>
      <c r="D50" s="448">
        <v>197816</v>
      </c>
      <c r="E50" s="448">
        <f>+D50-C50</f>
        <v>-41417</v>
      </c>
      <c r="F50" s="437">
        <f>IF(C50=0,0,E50/C50)</f>
        <v>-0.17312410913210133</v>
      </c>
    </row>
    <row r="51" spans="1:7" ht="15" customHeight="1" x14ac:dyDescent="0.25">
      <c r="A51" s="433"/>
      <c r="B51" s="442" t="s">
        <v>769</v>
      </c>
      <c r="C51" s="445">
        <f>+C48+C49+C50</f>
        <v>641000</v>
      </c>
      <c r="D51" s="445">
        <f>+D48+D49+D50</f>
        <v>612000</v>
      </c>
      <c r="E51" s="445">
        <f>+E48+E49+E50</f>
        <v>-29000</v>
      </c>
      <c r="F51" s="441">
        <f>IF(C51=0,0,E51/C51)</f>
        <v>-4.5241809672386897E-2</v>
      </c>
    </row>
    <row r="52" spans="1:7" ht="15" customHeight="1" x14ac:dyDescent="0.25">
      <c r="A52" s="434"/>
      <c r="B52" s="442"/>
      <c r="C52" s="449"/>
      <c r="D52" s="449"/>
      <c r="E52" s="449"/>
      <c r="F52" s="437"/>
    </row>
    <row r="53" spans="1:7" x14ac:dyDescent="0.2">
      <c r="A53" s="438" t="s">
        <v>714</v>
      </c>
      <c r="B53" s="439" t="s">
        <v>773</v>
      </c>
      <c r="C53" s="448">
        <v>472</v>
      </c>
      <c r="D53" s="448">
        <v>958</v>
      </c>
      <c r="E53" s="448">
        <f>+D53-C53</f>
        <v>486</v>
      </c>
      <c r="F53" s="437">
        <f>IF(C53=0,0,E53/C53)</f>
        <v>1.0296610169491525</v>
      </c>
    </row>
    <row r="54" spans="1:7" x14ac:dyDescent="0.2">
      <c r="A54" s="438" t="s">
        <v>716</v>
      </c>
      <c r="B54" s="439" t="s">
        <v>774</v>
      </c>
      <c r="C54" s="448">
        <v>130</v>
      </c>
      <c r="D54" s="448">
        <v>139</v>
      </c>
      <c r="E54" s="448">
        <f>+D54-C54</f>
        <v>9</v>
      </c>
      <c r="F54" s="437">
        <f>IF(C54=0,0,E54/C54)</f>
        <v>6.9230769230769235E-2</v>
      </c>
    </row>
    <row r="55" spans="1:7" x14ac:dyDescent="0.2">
      <c r="A55" s="438" t="s">
        <v>718</v>
      </c>
      <c r="B55" s="439" t="s">
        <v>775</v>
      </c>
      <c r="C55" s="448">
        <v>1294</v>
      </c>
      <c r="D55" s="448">
        <v>110</v>
      </c>
      <c r="E55" s="448">
        <f>+D55-C55</f>
        <v>-1184</v>
      </c>
      <c r="F55" s="437">
        <f>IF(C55=0,0,E55/C55)</f>
        <v>-0.91499227202472955</v>
      </c>
    </row>
    <row r="56" spans="1:7" ht="30" x14ac:dyDescent="0.2">
      <c r="A56" s="438" t="s">
        <v>765</v>
      </c>
      <c r="B56" s="439" t="s">
        <v>776</v>
      </c>
      <c r="C56" s="448">
        <v>166</v>
      </c>
      <c r="D56" s="448">
        <v>965</v>
      </c>
      <c r="E56" s="448">
        <f>+D56-C56</f>
        <v>799</v>
      </c>
      <c r="F56" s="437">
        <f>IF(C56=0,0,E56/C56)</f>
        <v>4.8132530120481931</v>
      </c>
    </row>
    <row r="57" spans="1:7" ht="15" customHeight="1" x14ac:dyDescent="0.25">
      <c r="A57" s="452"/>
      <c r="B57" s="2"/>
      <c r="C57" s="2"/>
      <c r="D57" s="2"/>
      <c r="E57" s="2"/>
      <c r="F57" s="453"/>
    </row>
    <row r="58" spans="1:7" ht="15" customHeight="1" x14ac:dyDescent="0.25">
      <c r="A58" s="450" t="s">
        <v>777</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REPORTING&amp;RYALE-NEW HAVEN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208</v>
      </c>
      <c r="B4" s="475"/>
      <c r="C4" s="475"/>
      <c r="D4" s="475"/>
    </row>
    <row r="5" spans="1:8" s="30" customFormat="1" ht="15.75" customHeight="1" x14ac:dyDescent="0.25">
      <c r="A5" s="475" t="s">
        <v>209</v>
      </c>
      <c r="B5" s="475"/>
      <c r="C5" s="475"/>
      <c r="D5" s="475"/>
    </row>
    <row r="6" spans="1:8" s="30" customFormat="1" ht="16.5" customHeight="1" thickBot="1" x14ac:dyDescent="0.3">
      <c r="A6" s="32"/>
      <c r="B6" s="472"/>
      <c r="C6" s="472"/>
    </row>
    <row r="7" spans="1:8" ht="15.75" customHeight="1" x14ac:dyDescent="0.25">
      <c r="A7" s="33" t="s">
        <v>210</v>
      </c>
      <c r="B7" s="34" t="s">
        <v>211</v>
      </c>
      <c r="C7" s="35" t="s">
        <v>212</v>
      </c>
      <c r="D7" s="36" t="s">
        <v>213</v>
      </c>
      <c r="E7" s="37"/>
      <c r="F7" s="37"/>
      <c r="G7" s="37"/>
      <c r="H7" s="38"/>
    </row>
    <row r="8" spans="1:8" ht="15.75" customHeight="1" x14ac:dyDescent="0.25">
      <c r="A8" s="40"/>
      <c r="B8" s="41"/>
      <c r="C8" s="42" t="s">
        <v>214</v>
      </c>
      <c r="D8" s="43" t="s">
        <v>215</v>
      </c>
    </row>
    <row r="9" spans="1:8" ht="16.5" customHeight="1" thickBot="1" x14ac:dyDescent="0.3">
      <c r="A9" s="44" t="s">
        <v>5</v>
      </c>
      <c r="B9" s="45" t="s">
        <v>216</v>
      </c>
      <c r="C9" s="46" t="s">
        <v>217</v>
      </c>
      <c r="D9" s="47" t="s">
        <v>218</v>
      </c>
    </row>
    <row r="10" spans="1:8" ht="15.75" customHeight="1" x14ac:dyDescent="0.25">
      <c r="A10" s="48"/>
      <c r="B10" s="49"/>
      <c r="C10" s="49"/>
      <c r="D10" s="50"/>
    </row>
    <row r="11" spans="1:8" ht="15.75" x14ac:dyDescent="0.25">
      <c r="A11" s="51" t="s">
        <v>219</v>
      </c>
      <c r="B11" s="52" t="s">
        <v>0</v>
      </c>
      <c r="C11" s="53"/>
      <c r="D11" s="54"/>
    </row>
    <row r="12" spans="1:8" x14ac:dyDescent="0.2">
      <c r="A12" s="55">
        <v>1</v>
      </c>
      <c r="B12" s="38"/>
      <c r="C12" s="56" t="s">
        <v>220</v>
      </c>
      <c r="D12" s="57">
        <v>0</v>
      </c>
    </row>
    <row r="13" spans="1:8" x14ac:dyDescent="0.2">
      <c r="A13" s="55">
        <v>2</v>
      </c>
      <c r="B13" s="38"/>
      <c r="C13" s="56" t="s">
        <v>221</v>
      </c>
      <c r="D13" s="57">
        <v>0</v>
      </c>
    </row>
    <row r="14" spans="1:8" x14ac:dyDescent="0.2">
      <c r="A14" s="55">
        <v>3</v>
      </c>
      <c r="B14" s="38"/>
      <c r="C14" s="56" t="s">
        <v>222</v>
      </c>
      <c r="D14" s="57">
        <v>0</v>
      </c>
    </row>
    <row r="15" spans="1:8" x14ac:dyDescent="0.2">
      <c r="A15" s="55">
        <v>4</v>
      </c>
      <c r="B15" s="38"/>
      <c r="C15" s="56" t="s">
        <v>223</v>
      </c>
      <c r="D15" s="57">
        <v>0</v>
      </c>
    </row>
    <row r="16" spans="1:8" ht="15.75" thickBot="1" x14ac:dyDescent="0.25">
      <c r="A16" s="55">
        <v>5</v>
      </c>
      <c r="B16" s="38"/>
      <c r="C16" s="56" t="s">
        <v>224</v>
      </c>
      <c r="D16" s="57">
        <v>0</v>
      </c>
    </row>
    <row r="17" spans="1:4" ht="16.5" customHeight="1" thickBot="1" x14ac:dyDescent="0.25">
      <c r="A17" s="58"/>
      <c r="B17" s="59"/>
      <c r="C17" s="60" t="s">
        <v>225</v>
      </c>
      <c r="D17" s="61">
        <f>+D16+D15+D14+D13+D12</f>
        <v>0</v>
      </c>
    </row>
    <row r="18" spans="1:4" ht="16.5" customHeight="1" x14ac:dyDescent="0.25">
      <c r="A18" s="62"/>
      <c r="B18" s="63"/>
      <c r="C18" s="64"/>
      <c r="D18" s="65"/>
    </row>
    <row r="19" spans="1:4" ht="15.75" x14ac:dyDescent="0.25">
      <c r="A19" s="51" t="s">
        <v>226</v>
      </c>
      <c r="B19" s="52" t="s">
        <v>10</v>
      </c>
      <c r="C19" s="53"/>
      <c r="D19" s="54"/>
    </row>
    <row r="20" spans="1:4" x14ac:dyDescent="0.2">
      <c r="A20" s="55">
        <v>1</v>
      </c>
      <c r="B20" s="38"/>
      <c r="C20" s="56" t="s">
        <v>220</v>
      </c>
      <c r="D20" s="57">
        <v>149991000</v>
      </c>
    </row>
    <row r="21" spans="1:4" x14ac:dyDescent="0.2">
      <c r="A21" s="55">
        <v>2</v>
      </c>
      <c r="B21" s="38"/>
      <c r="C21" s="56" t="s">
        <v>221</v>
      </c>
      <c r="D21" s="57">
        <v>0</v>
      </c>
    </row>
    <row r="22" spans="1:4" x14ac:dyDescent="0.2">
      <c r="A22" s="55">
        <v>3</v>
      </c>
      <c r="B22" s="38"/>
      <c r="C22" s="56" t="s">
        <v>222</v>
      </c>
      <c r="D22" s="57">
        <v>0</v>
      </c>
    </row>
    <row r="23" spans="1:4" x14ac:dyDescent="0.2">
      <c r="A23" s="55">
        <v>4</v>
      </c>
      <c r="B23" s="38"/>
      <c r="C23" s="56" t="s">
        <v>223</v>
      </c>
      <c r="D23" s="57">
        <v>0</v>
      </c>
    </row>
    <row r="24" spans="1:4" ht="15.75" thickBot="1" x14ac:dyDescent="0.25">
      <c r="A24" s="55">
        <v>5</v>
      </c>
      <c r="B24" s="38"/>
      <c r="C24" s="56" t="s">
        <v>224</v>
      </c>
      <c r="D24" s="57">
        <v>0</v>
      </c>
    </row>
    <row r="25" spans="1:4" ht="16.5" customHeight="1" thickBot="1" x14ac:dyDescent="0.25">
      <c r="A25" s="58"/>
      <c r="B25" s="59"/>
      <c r="C25" s="60" t="s">
        <v>225</v>
      </c>
      <c r="D25" s="61">
        <f>+D24+D23+D22+D21+D20</f>
        <v>149991000</v>
      </c>
    </row>
    <row r="26" spans="1:4" ht="16.5" customHeight="1" x14ac:dyDescent="0.25">
      <c r="A26" s="62"/>
      <c r="B26" s="63"/>
      <c r="C26" s="64"/>
      <c r="D26" s="65"/>
    </row>
    <row r="27" spans="1:4" ht="15.75" x14ac:dyDescent="0.25">
      <c r="A27" s="51" t="s">
        <v>227</v>
      </c>
      <c r="B27" s="52" t="s">
        <v>40</v>
      </c>
      <c r="C27" s="53"/>
      <c r="D27" s="54"/>
    </row>
    <row r="28" spans="1:4" x14ac:dyDescent="0.2">
      <c r="A28" s="55">
        <v>1</v>
      </c>
      <c r="B28" s="38"/>
      <c r="C28" s="56" t="s">
        <v>220</v>
      </c>
      <c r="D28" s="57">
        <v>5065000</v>
      </c>
    </row>
    <row r="29" spans="1:4" x14ac:dyDescent="0.2">
      <c r="A29" s="55">
        <v>2</v>
      </c>
      <c r="B29" s="38"/>
      <c r="C29" s="56" t="s">
        <v>221</v>
      </c>
      <c r="D29" s="57">
        <v>0</v>
      </c>
    </row>
    <row r="30" spans="1:4" x14ac:dyDescent="0.2">
      <c r="A30" s="55">
        <v>3</v>
      </c>
      <c r="B30" s="38"/>
      <c r="C30" s="56" t="s">
        <v>222</v>
      </c>
      <c r="D30" s="57">
        <v>0</v>
      </c>
    </row>
    <row r="31" spans="1:4" x14ac:dyDescent="0.2">
      <c r="A31" s="55">
        <v>4</v>
      </c>
      <c r="B31" s="38"/>
      <c r="C31" s="56" t="s">
        <v>223</v>
      </c>
      <c r="D31" s="57">
        <v>0</v>
      </c>
    </row>
    <row r="32" spans="1:4" ht="15.75" thickBot="1" x14ac:dyDescent="0.25">
      <c r="A32" s="55">
        <v>5</v>
      </c>
      <c r="B32" s="38"/>
      <c r="C32" s="56" t="s">
        <v>224</v>
      </c>
      <c r="D32" s="57">
        <v>0</v>
      </c>
    </row>
    <row r="33" spans="1:4" ht="16.5" customHeight="1" thickBot="1" x14ac:dyDescent="0.25">
      <c r="A33" s="58"/>
      <c r="B33" s="59"/>
      <c r="C33" s="60" t="s">
        <v>225</v>
      </c>
      <c r="D33" s="61">
        <f>+D32+D31+D30+D29+D28</f>
        <v>5065000</v>
      </c>
    </row>
    <row r="34" spans="1:4" ht="16.5" customHeight="1" x14ac:dyDescent="0.25">
      <c r="A34" s="62"/>
      <c r="B34" s="63"/>
      <c r="C34" s="64"/>
      <c r="D34" s="65"/>
    </row>
    <row r="35" spans="1:4" ht="31.5" x14ac:dyDescent="0.25">
      <c r="A35" s="51" t="s">
        <v>228</v>
      </c>
      <c r="B35" s="52" t="s">
        <v>52</v>
      </c>
      <c r="C35" s="53"/>
      <c r="D35" s="54"/>
    </row>
    <row r="36" spans="1:4" x14ac:dyDescent="0.2">
      <c r="A36" s="55">
        <v>1</v>
      </c>
      <c r="B36" s="38"/>
      <c r="C36" s="56" t="s">
        <v>220</v>
      </c>
      <c r="D36" s="57">
        <v>1969405</v>
      </c>
    </row>
    <row r="37" spans="1:4" x14ac:dyDescent="0.2">
      <c r="A37" s="55">
        <v>2</v>
      </c>
      <c r="B37" s="38"/>
      <c r="C37" s="56" t="s">
        <v>221</v>
      </c>
      <c r="D37" s="57">
        <v>0</v>
      </c>
    </row>
    <row r="38" spans="1:4" x14ac:dyDescent="0.2">
      <c r="A38" s="55">
        <v>3</v>
      </c>
      <c r="B38" s="38"/>
      <c r="C38" s="56" t="s">
        <v>222</v>
      </c>
      <c r="D38" s="57">
        <v>0</v>
      </c>
    </row>
    <row r="39" spans="1:4" x14ac:dyDescent="0.2">
      <c r="A39" s="55">
        <v>4</v>
      </c>
      <c r="B39" s="38"/>
      <c r="C39" s="56" t="s">
        <v>223</v>
      </c>
      <c r="D39" s="57">
        <v>0</v>
      </c>
    </row>
    <row r="40" spans="1:4" ht="15.75" thickBot="1" x14ac:dyDescent="0.25">
      <c r="A40" s="55">
        <v>5</v>
      </c>
      <c r="B40" s="38"/>
      <c r="C40" s="56" t="s">
        <v>224</v>
      </c>
      <c r="D40" s="57">
        <v>0</v>
      </c>
    </row>
    <row r="41" spans="1:4" ht="16.5" customHeight="1" thickBot="1" x14ac:dyDescent="0.25">
      <c r="A41" s="58"/>
      <c r="B41" s="59"/>
      <c r="C41" s="60" t="s">
        <v>225</v>
      </c>
      <c r="D41" s="61">
        <f>+D40+D39+D38+D37+D36</f>
        <v>1969405</v>
      </c>
    </row>
    <row r="42" spans="1:4" ht="16.5" customHeight="1" x14ac:dyDescent="0.25">
      <c r="A42" s="62"/>
      <c r="B42" s="63"/>
      <c r="C42" s="64"/>
      <c r="D42" s="65"/>
    </row>
    <row r="43" spans="1:4" ht="15.75" x14ac:dyDescent="0.25">
      <c r="A43" s="51" t="s">
        <v>229</v>
      </c>
      <c r="B43" s="52" t="s">
        <v>64</v>
      </c>
      <c r="C43" s="53"/>
      <c r="D43" s="54"/>
    </row>
    <row r="44" spans="1:4" x14ac:dyDescent="0.2">
      <c r="A44" s="55">
        <v>1</v>
      </c>
      <c r="B44" s="38"/>
      <c r="C44" s="56" t="s">
        <v>220</v>
      </c>
      <c r="D44" s="57">
        <v>10218000</v>
      </c>
    </row>
    <row r="45" spans="1:4" x14ac:dyDescent="0.2">
      <c r="A45" s="55">
        <v>2</v>
      </c>
      <c r="B45" s="38"/>
      <c r="C45" s="56" t="s">
        <v>221</v>
      </c>
      <c r="D45" s="57">
        <v>0</v>
      </c>
    </row>
    <row r="46" spans="1:4" x14ac:dyDescent="0.2">
      <c r="A46" s="55">
        <v>3</v>
      </c>
      <c r="B46" s="38"/>
      <c r="C46" s="56" t="s">
        <v>222</v>
      </c>
      <c r="D46" s="57">
        <v>0</v>
      </c>
    </row>
    <row r="47" spans="1:4" x14ac:dyDescent="0.2">
      <c r="A47" s="55">
        <v>4</v>
      </c>
      <c r="B47" s="38"/>
      <c r="C47" s="56" t="s">
        <v>223</v>
      </c>
      <c r="D47" s="57">
        <v>0</v>
      </c>
    </row>
    <row r="48" spans="1:4" ht="15.75" thickBot="1" x14ac:dyDescent="0.25">
      <c r="A48" s="55">
        <v>5</v>
      </c>
      <c r="B48" s="38"/>
      <c r="C48" s="56" t="s">
        <v>224</v>
      </c>
      <c r="D48" s="57">
        <v>0</v>
      </c>
    </row>
    <row r="49" spans="1:4" ht="16.5" customHeight="1" thickBot="1" x14ac:dyDescent="0.25">
      <c r="A49" s="58"/>
      <c r="B49" s="59"/>
      <c r="C49" s="60" t="s">
        <v>225</v>
      </c>
      <c r="D49" s="61">
        <f>+D48+D47+D46+D45+D44</f>
        <v>10218000</v>
      </c>
    </row>
    <row r="50" spans="1:4" ht="16.5" customHeight="1" x14ac:dyDescent="0.25">
      <c r="A50" s="62"/>
      <c r="B50" s="63"/>
      <c r="C50" s="64"/>
      <c r="D50" s="65"/>
    </row>
    <row r="51" spans="1:4" ht="31.5" x14ac:dyDescent="0.25">
      <c r="A51" s="51" t="s">
        <v>230</v>
      </c>
      <c r="B51" s="52" t="s">
        <v>74</v>
      </c>
      <c r="C51" s="53"/>
      <c r="D51" s="54"/>
    </row>
    <row r="52" spans="1:4" x14ac:dyDescent="0.2">
      <c r="A52" s="55">
        <v>1</v>
      </c>
      <c r="B52" s="38"/>
      <c r="C52" s="56" t="s">
        <v>220</v>
      </c>
      <c r="D52" s="57">
        <v>1644695</v>
      </c>
    </row>
    <row r="53" spans="1:4" x14ac:dyDescent="0.2">
      <c r="A53" s="55">
        <v>2</v>
      </c>
      <c r="B53" s="38"/>
      <c r="C53" s="56" t="s">
        <v>221</v>
      </c>
      <c r="D53" s="57">
        <v>0</v>
      </c>
    </row>
    <row r="54" spans="1:4" x14ac:dyDescent="0.2">
      <c r="A54" s="55">
        <v>3</v>
      </c>
      <c r="B54" s="38"/>
      <c r="C54" s="56" t="s">
        <v>222</v>
      </c>
      <c r="D54" s="57">
        <v>0</v>
      </c>
    </row>
    <row r="55" spans="1:4" x14ac:dyDescent="0.2">
      <c r="A55" s="55">
        <v>4</v>
      </c>
      <c r="B55" s="38"/>
      <c r="C55" s="56" t="s">
        <v>223</v>
      </c>
      <c r="D55" s="57">
        <v>0</v>
      </c>
    </row>
    <row r="56" spans="1:4" ht="15.75" thickBot="1" x14ac:dyDescent="0.25">
      <c r="A56" s="55">
        <v>5</v>
      </c>
      <c r="B56" s="38"/>
      <c r="C56" s="56" t="s">
        <v>224</v>
      </c>
      <c r="D56" s="57">
        <v>0</v>
      </c>
    </row>
    <row r="57" spans="1:4" ht="16.5" customHeight="1" thickBot="1" x14ac:dyDescent="0.25">
      <c r="A57" s="58"/>
      <c r="B57" s="59"/>
      <c r="C57" s="60" t="s">
        <v>225</v>
      </c>
      <c r="D57" s="61">
        <f>+D56+D55+D54+D53+D52</f>
        <v>1644695</v>
      </c>
    </row>
    <row r="58" spans="1:4" ht="16.5" customHeight="1" x14ac:dyDescent="0.25">
      <c r="A58" s="62"/>
      <c r="B58" s="63"/>
      <c r="C58" s="64"/>
      <c r="D58" s="65"/>
    </row>
    <row r="59" spans="1:4" ht="15.75" x14ac:dyDescent="0.25">
      <c r="A59" s="51" t="s">
        <v>231</v>
      </c>
      <c r="B59" s="52" t="s">
        <v>84</v>
      </c>
      <c r="C59" s="53"/>
      <c r="D59" s="54"/>
    </row>
    <row r="60" spans="1:4" x14ac:dyDescent="0.2">
      <c r="A60" s="55">
        <v>1</v>
      </c>
      <c r="B60" s="38"/>
      <c r="C60" s="56" t="s">
        <v>220</v>
      </c>
      <c r="D60" s="57">
        <v>-1592206</v>
      </c>
    </row>
    <row r="61" spans="1:4" x14ac:dyDescent="0.2">
      <c r="A61" s="55">
        <v>2</v>
      </c>
      <c r="B61" s="38"/>
      <c r="C61" s="56" t="s">
        <v>221</v>
      </c>
      <c r="D61" s="57">
        <v>0</v>
      </c>
    </row>
    <row r="62" spans="1:4" x14ac:dyDescent="0.2">
      <c r="A62" s="55">
        <v>3</v>
      </c>
      <c r="B62" s="38"/>
      <c r="C62" s="56" t="s">
        <v>222</v>
      </c>
      <c r="D62" s="57">
        <v>0</v>
      </c>
    </row>
    <row r="63" spans="1:4" x14ac:dyDescent="0.2">
      <c r="A63" s="55">
        <v>4</v>
      </c>
      <c r="B63" s="38"/>
      <c r="C63" s="56" t="s">
        <v>223</v>
      </c>
      <c r="D63" s="57">
        <v>0</v>
      </c>
    </row>
    <row r="64" spans="1:4" ht="15.75" thickBot="1" x14ac:dyDescent="0.25">
      <c r="A64" s="55">
        <v>5</v>
      </c>
      <c r="B64" s="38"/>
      <c r="C64" s="56" t="s">
        <v>224</v>
      </c>
      <c r="D64" s="57">
        <v>0</v>
      </c>
    </row>
    <row r="65" spans="1:4" ht="16.5" customHeight="1" thickBot="1" x14ac:dyDescent="0.25">
      <c r="A65" s="58"/>
      <c r="B65" s="59"/>
      <c r="C65" s="60" t="s">
        <v>225</v>
      </c>
      <c r="D65" s="61">
        <f>+D64+D63+D62+D61+D60</f>
        <v>-1592206</v>
      </c>
    </row>
    <row r="66" spans="1:4" ht="16.5" customHeight="1" x14ac:dyDescent="0.25">
      <c r="A66" s="62"/>
      <c r="B66" s="63"/>
      <c r="C66" s="64"/>
      <c r="D66" s="65"/>
    </row>
    <row r="67" spans="1:4" ht="15.75" x14ac:dyDescent="0.25">
      <c r="A67" s="51" t="s">
        <v>232</v>
      </c>
      <c r="B67" s="52" t="s">
        <v>91</v>
      </c>
      <c r="C67" s="53"/>
      <c r="D67" s="54"/>
    </row>
    <row r="68" spans="1:4" x14ac:dyDescent="0.2">
      <c r="A68" s="55">
        <v>1</v>
      </c>
      <c r="B68" s="38"/>
      <c r="C68" s="56" t="s">
        <v>220</v>
      </c>
      <c r="D68" s="57">
        <v>4131000</v>
      </c>
    </row>
    <row r="69" spans="1:4" x14ac:dyDescent="0.2">
      <c r="A69" s="55">
        <v>2</v>
      </c>
      <c r="B69" s="38"/>
      <c r="C69" s="56" t="s">
        <v>221</v>
      </c>
      <c r="D69" s="57">
        <v>0</v>
      </c>
    </row>
    <row r="70" spans="1:4" x14ac:dyDescent="0.2">
      <c r="A70" s="55">
        <v>3</v>
      </c>
      <c r="B70" s="38"/>
      <c r="C70" s="56" t="s">
        <v>222</v>
      </c>
      <c r="D70" s="57">
        <v>0</v>
      </c>
    </row>
    <row r="71" spans="1:4" x14ac:dyDescent="0.2">
      <c r="A71" s="55">
        <v>4</v>
      </c>
      <c r="B71" s="38"/>
      <c r="C71" s="56" t="s">
        <v>223</v>
      </c>
      <c r="D71" s="57">
        <v>0</v>
      </c>
    </row>
    <row r="72" spans="1:4" ht="15.75" thickBot="1" x14ac:dyDescent="0.25">
      <c r="A72" s="55">
        <v>5</v>
      </c>
      <c r="B72" s="38"/>
      <c r="C72" s="56" t="s">
        <v>224</v>
      </c>
      <c r="D72" s="57">
        <v>0</v>
      </c>
    </row>
    <row r="73" spans="1:4" ht="16.5" customHeight="1" thickBot="1" x14ac:dyDescent="0.25">
      <c r="A73" s="58"/>
      <c r="B73" s="59"/>
      <c r="C73" s="60" t="s">
        <v>225</v>
      </c>
      <c r="D73" s="61">
        <f>+D72+D71+D70+D69+D68</f>
        <v>4131000</v>
      </c>
    </row>
    <row r="74" spans="1:4" ht="16.5" customHeight="1" x14ac:dyDescent="0.25">
      <c r="A74" s="62"/>
      <c r="B74" s="63"/>
      <c r="C74" s="64"/>
      <c r="D74" s="65"/>
    </row>
    <row r="75" spans="1:4" ht="15.75" x14ac:dyDescent="0.25">
      <c r="A75" s="51" t="s">
        <v>233</v>
      </c>
      <c r="B75" s="52" t="s">
        <v>105</v>
      </c>
      <c r="C75" s="53"/>
      <c r="D75" s="54"/>
    </row>
    <row r="76" spans="1:4" x14ac:dyDescent="0.2">
      <c r="A76" s="55">
        <v>1</v>
      </c>
      <c r="B76" s="38"/>
      <c r="C76" s="56" t="s">
        <v>220</v>
      </c>
      <c r="D76" s="57">
        <v>0</v>
      </c>
    </row>
    <row r="77" spans="1:4" x14ac:dyDescent="0.2">
      <c r="A77" s="55">
        <v>2</v>
      </c>
      <c r="B77" s="38"/>
      <c r="C77" s="56" t="s">
        <v>221</v>
      </c>
      <c r="D77" s="57">
        <v>0</v>
      </c>
    </row>
    <row r="78" spans="1:4" x14ac:dyDescent="0.2">
      <c r="A78" s="55">
        <v>3</v>
      </c>
      <c r="B78" s="38"/>
      <c r="C78" s="56" t="s">
        <v>222</v>
      </c>
      <c r="D78" s="57">
        <v>0</v>
      </c>
    </row>
    <row r="79" spans="1:4" x14ac:dyDescent="0.2">
      <c r="A79" s="55">
        <v>4</v>
      </c>
      <c r="B79" s="38"/>
      <c r="C79" s="56" t="s">
        <v>223</v>
      </c>
      <c r="D79" s="57">
        <v>0</v>
      </c>
    </row>
    <row r="80" spans="1:4" ht="15.75" thickBot="1" x14ac:dyDescent="0.25">
      <c r="A80" s="55">
        <v>5</v>
      </c>
      <c r="B80" s="38"/>
      <c r="C80" s="56" t="s">
        <v>224</v>
      </c>
      <c r="D80" s="57">
        <v>0</v>
      </c>
    </row>
    <row r="81" spans="1:4" ht="16.5" customHeight="1" thickBot="1" x14ac:dyDescent="0.25">
      <c r="A81" s="58"/>
      <c r="B81" s="59"/>
      <c r="C81" s="60" t="s">
        <v>225</v>
      </c>
      <c r="D81" s="61">
        <f>+D80+D79+D78+D77+D76</f>
        <v>0</v>
      </c>
    </row>
    <row r="82" spans="1:4" ht="16.5" customHeight="1" x14ac:dyDescent="0.25">
      <c r="A82" s="62"/>
      <c r="B82" s="63"/>
      <c r="C82" s="64"/>
      <c r="D82" s="65"/>
    </row>
    <row r="83" spans="1:4" ht="15.75" x14ac:dyDescent="0.25">
      <c r="A83" s="51" t="s">
        <v>234</v>
      </c>
      <c r="B83" s="52" t="s">
        <v>117</v>
      </c>
      <c r="C83" s="53"/>
      <c r="D83" s="54"/>
    </row>
    <row r="84" spans="1:4" x14ac:dyDescent="0.2">
      <c r="A84" s="55">
        <v>1</v>
      </c>
      <c r="B84" s="38"/>
      <c r="C84" s="56" t="s">
        <v>220</v>
      </c>
      <c r="D84" s="57">
        <v>1885487</v>
      </c>
    </row>
    <row r="85" spans="1:4" x14ac:dyDescent="0.2">
      <c r="A85" s="55">
        <v>2</v>
      </c>
      <c r="B85" s="38"/>
      <c r="C85" s="56" t="s">
        <v>221</v>
      </c>
      <c r="D85" s="57">
        <v>0</v>
      </c>
    </row>
    <row r="86" spans="1:4" x14ac:dyDescent="0.2">
      <c r="A86" s="55">
        <v>3</v>
      </c>
      <c r="B86" s="38"/>
      <c r="C86" s="56" t="s">
        <v>222</v>
      </c>
      <c r="D86" s="57">
        <v>0</v>
      </c>
    </row>
    <row r="87" spans="1:4" x14ac:dyDescent="0.2">
      <c r="A87" s="55">
        <v>4</v>
      </c>
      <c r="B87" s="38"/>
      <c r="C87" s="56" t="s">
        <v>223</v>
      </c>
      <c r="D87" s="57">
        <v>0</v>
      </c>
    </row>
    <row r="88" spans="1:4" ht="15.75" thickBot="1" x14ac:dyDescent="0.25">
      <c r="A88" s="55">
        <v>5</v>
      </c>
      <c r="B88" s="38"/>
      <c r="C88" s="56" t="s">
        <v>224</v>
      </c>
      <c r="D88" s="57">
        <v>0</v>
      </c>
    </row>
    <row r="89" spans="1:4" ht="16.5" customHeight="1" thickBot="1" x14ac:dyDescent="0.25">
      <c r="A89" s="58"/>
      <c r="B89" s="59"/>
      <c r="C89" s="60" t="s">
        <v>225</v>
      </c>
      <c r="D89" s="61">
        <f>+D88+D87+D86+D85+D84</f>
        <v>1885487</v>
      </c>
    </row>
    <row r="90" spans="1:4" ht="16.5" customHeight="1" x14ac:dyDescent="0.25">
      <c r="A90" s="62"/>
      <c r="B90" s="63"/>
      <c r="C90" s="64"/>
      <c r="D90" s="65"/>
    </row>
    <row r="91" spans="1:4" ht="15.75" x14ac:dyDescent="0.25">
      <c r="A91" s="51" t="s">
        <v>235</v>
      </c>
      <c r="B91" s="52" t="s">
        <v>130</v>
      </c>
      <c r="C91" s="53"/>
      <c r="D91" s="54"/>
    </row>
    <row r="92" spans="1:4" x14ac:dyDescent="0.2">
      <c r="A92" s="55">
        <v>1</v>
      </c>
      <c r="B92" s="38"/>
      <c r="C92" s="56" t="s">
        <v>220</v>
      </c>
      <c r="D92" s="57">
        <v>1956731</v>
      </c>
    </row>
    <row r="93" spans="1:4" x14ac:dyDescent="0.2">
      <c r="A93" s="55">
        <v>2</v>
      </c>
      <c r="B93" s="38"/>
      <c r="C93" s="56" t="s">
        <v>221</v>
      </c>
      <c r="D93" s="57">
        <v>0</v>
      </c>
    </row>
    <row r="94" spans="1:4" x14ac:dyDescent="0.2">
      <c r="A94" s="55">
        <v>3</v>
      </c>
      <c r="B94" s="38"/>
      <c r="C94" s="56" t="s">
        <v>222</v>
      </c>
      <c r="D94" s="57">
        <v>0</v>
      </c>
    </row>
    <row r="95" spans="1:4" x14ac:dyDescent="0.2">
      <c r="A95" s="55">
        <v>4</v>
      </c>
      <c r="B95" s="38"/>
      <c r="C95" s="56" t="s">
        <v>223</v>
      </c>
      <c r="D95" s="57">
        <v>0</v>
      </c>
    </row>
    <row r="96" spans="1:4" ht="15.75" thickBot="1" x14ac:dyDescent="0.25">
      <c r="A96" s="55">
        <v>5</v>
      </c>
      <c r="B96" s="38"/>
      <c r="C96" s="56" t="s">
        <v>224</v>
      </c>
      <c r="D96" s="57">
        <v>0</v>
      </c>
    </row>
    <row r="97" spans="1:4" ht="16.5" customHeight="1" thickBot="1" x14ac:dyDescent="0.25">
      <c r="A97" s="58"/>
      <c r="B97" s="59"/>
      <c r="C97" s="60" t="s">
        <v>225</v>
      </c>
      <c r="D97" s="61">
        <f>+D96+D95+D94+D93+D92</f>
        <v>1956731</v>
      </c>
    </row>
    <row r="98" spans="1:4" ht="16.5" customHeight="1" x14ac:dyDescent="0.25">
      <c r="A98" s="62"/>
      <c r="B98" s="63"/>
      <c r="C98" s="64"/>
      <c r="D98" s="65"/>
    </row>
    <row r="99" spans="1:4" ht="31.5" x14ac:dyDescent="0.25">
      <c r="A99" s="51" t="s">
        <v>236</v>
      </c>
      <c r="B99" s="52" t="s">
        <v>139</v>
      </c>
      <c r="C99" s="53"/>
      <c r="D99" s="54"/>
    </row>
    <row r="100" spans="1:4" x14ac:dyDescent="0.2">
      <c r="A100" s="55">
        <v>1</v>
      </c>
      <c r="B100" s="38"/>
      <c r="C100" s="56" t="s">
        <v>220</v>
      </c>
      <c r="D100" s="57">
        <v>7292</v>
      </c>
    </row>
    <row r="101" spans="1:4" x14ac:dyDescent="0.2">
      <c r="A101" s="55">
        <v>2</v>
      </c>
      <c r="B101" s="38"/>
      <c r="C101" s="56" t="s">
        <v>221</v>
      </c>
      <c r="D101" s="57">
        <v>0</v>
      </c>
    </row>
    <row r="102" spans="1:4" x14ac:dyDescent="0.2">
      <c r="A102" s="55">
        <v>3</v>
      </c>
      <c r="B102" s="38"/>
      <c r="C102" s="56" t="s">
        <v>222</v>
      </c>
      <c r="D102" s="57">
        <v>-2292</v>
      </c>
    </row>
    <row r="103" spans="1:4" x14ac:dyDescent="0.2">
      <c r="A103" s="55">
        <v>4</v>
      </c>
      <c r="B103" s="38"/>
      <c r="C103" s="56" t="s">
        <v>223</v>
      </c>
      <c r="D103" s="57">
        <v>0</v>
      </c>
    </row>
    <row r="104" spans="1:4" ht="15.75" thickBot="1" x14ac:dyDescent="0.25">
      <c r="A104" s="55">
        <v>5</v>
      </c>
      <c r="B104" s="38"/>
      <c r="C104" s="56" t="s">
        <v>224</v>
      </c>
      <c r="D104" s="57">
        <v>0</v>
      </c>
    </row>
    <row r="105" spans="1:4" ht="16.5" customHeight="1" thickBot="1" x14ac:dyDescent="0.25">
      <c r="A105" s="58"/>
      <c r="B105" s="59"/>
      <c r="C105" s="60" t="s">
        <v>225</v>
      </c>
      <c r="D105" s="61">
        <f>+D104+D103+D102+D101+D100</f>
        <v>5000</v>
      </c>
    </row>
    <row r="106" spans="1:4" ht="16.5" customHeight="1" x14ac:dyDescent="0.25">
      <c r="A106" s="62"/>
      <c r="B106" s="63"/>
      <c r="C106" s="64"/>
      <c r="D106" s="65"/>
    </row>
    <row r="107" spans="1:4" ht="15.75" x14ac:dyDescent="0.25">
      <c r="A107" s="51" t="s">
        <v>237</v>
      </c>
      <c r="B107" s="52" t="s">
        <v>149</v>
      </c>
      <c r="C107" s="53"/>
      <c r="D107" s="54"/>
    </row>
    <row r="108" spans="1:4" x14ac:dyDescent="0.2">
      <c r="A108" s="55">
        <v>1</v>
      </c>
      <c r="B108" s="38"/>
      <c r="C108" s="56" t="s">
        <v>220</v>
      </c>
      <c r="D108" s="57">
        <v>8803000</v>
      </c>
    </row>
    <row r="109" spans="1:4" x14ac:dyDescent="0.2">
      <c r="A109" s="55">
        <v>2</v>
      </c>
      <c r="B109" s="38"/>
      <c r="C109" s="56" t="s">
        <v>221</v>
      </c>
      <c r="D109" s="57">
        <v>0</v>
      </c>
    </row>
    <row r="110" spans="1:4" x14ac:dyDescent="0.2">
      <c r="A110" s="55">
        <v>3</v>
      </c>
      <c r="B110" s="38"/>
      <c r="C110" s="56" t="s">
        <v>222</v>
      </c>
      <c r="D110" s="57">
        <v>0</v>
      </c>
    </row>
    <row r="111" spans="1:4" x14ac:dyDescent="0.2">
      <c r="A111" s="55">
        <v>4</v>
      </c>
      <c r="B111" s="38"/>
      <c r="C111" s="56" t="s">
        <v>223</v>
      </c>
      <c r="D111" s="57">
        <v>0</v>
      </c>
    </row>
    <row r="112" spans="1:4" ht="15.75" thickBot="1" x14ac:dyDescent="0.25">
      <c r="A112" s="55">
        <v>5</v>
      </c>
      <c r="B112" s="38"/>
      <c r="C112" s="56" t="s">
        <v>224</v>
      </c>
      <c r="D112" s="57">
        <v>-3842218</v>
      </c>
    </row>
    <row r="113" spans="1:4" ht="16.5" customHeight="1" thickBot="1" x14ac:dyDescent="0.25">
      <c r="A113" s="58"/>
      <c r="B113" s="59"/>
      <c r="C113" s="60" t="s">
        <v>225</v>
      </c>
      <c r="D113" s="61">
        <f>+D112+D111+D110+D109+D108</f>
        <v>4960782</v>
      </c>
    </row>
    <row r="114" spans="1:4" ht="16.5" customHeight="1" x14ac:dyDescent="0.25">
      <c r="A114" s="62"/>
      <c r="B114" s="63"/>
      <c r="C114" s="64"/>
      <c r="D114" s="65"/>
    </row>
    <row r="115" spans="1:4" ht="15.75" x14ac:dyDescent="0.25">
      <c r="A115" s="51" t="s">
        <v>238</v>
      </c>
      <c r="B115" s="52" t="s">
        <v>154</v>
      </c>
      <c r="C115" s="53"/>
      <c r="D115" s="54"/>
    </row>
    <row r="116" spans="1:4" x14ac:dyDescent="0.2">
      <c r="A116" s="55">
        <v>1</v>
      </c>
      <c r="B116" s="38"/>
      <c r="C116" s="56" t="s">
        <v>220</v>
      </c>
      <c r="D116" s="57">
        <v>-2955000</v>
      </c>
    </row>
    <row r="117" spans="1:4" x14ac:dyDescent="0.2">
      <c r="A117" s="55">
        <v>2</v>
      </c>
      <c r="B117" s="38"/>
      <c r="C117" s="56" t="s">
        <v>221</v>
      </c>
      <c r="D117" s="57">
        <v>0</v>
      </c>
    </row>
    <row r="118" spans="1:4" x14ac:dyDescent="0.2">
      <c r="A118" s="55">
        <v>3</v>
      </c>
      <c r="B118" s="38"/>
      <c r="C118" s="56" t="s">
        <v>222</v>
      </c>
      <c r="D118" s="57">
        <v>0</v>
      </c>
    </row>
    <row r="119" spans="1:4" x14ac:dyDescent="0.2">
      <c r="A119" s="55">
        <v>4</v>
      </c>
      <c r="B119" s="38"/>
      <c r="C119" s="56" t="s">
        <v>223</v>
      </c>
      <c r="D119" s="57">
        <v>0</v>
      </c>
    </row>
    <row r="120" spans="1:4" ht="15.75" thickBot="1" x14ac:dyDescent="0.25">
      <c r="A120" s="55">
        <v>5</v>
      </c>
      <c r="B120" s="38"/>
      <c r="C120" s="56" t="s">
        <v>224</v>
      </c>
      <c r="D120" s="57">
        <v>0</v>
      </c>
    </row>
    <row r="121" spans="1:4" ht="16.5" customHeight="1" thickBot="1" x14ac:dyDescent="0.25">
      <c r="A121" s="58"/>
      <c r="B121" s="59"/>
      <c r="C121" s="60" t="s">
        <v>225</v>
      </c>
      <c r="D121" s="61">
        <f>+D120+D119+D118+D117+D116</f>
        <v>-2955000</v>
      </c>
    </row>
    <row r="122" spans="1:4" ht="16.5" customHeight="1" x14ac:dyDescent="0.25">
      <c r="A122" s="62"/>
      <c r="B122" s="63"/>
      <c r="C122" s="64"/>
      <c r="D122" s="65"/>
    </row>
    <row r="123" spans="1:4" ht="15.75" x14ac:dyDescent="0.25">
      <c r="A123" s="51" t="s">
        <v>239</v>
      </c>
      <c r="B123" s="52" t="s">
        <v>164</v>
      </c>
      <c r="C123" s="53"/>
      <c r="D123" s="54"/>
    </row>
    <row r="124" spans="1:4" x14ac:dyDescent="0.2">
      <c r="A124" s="55">
        <v>1</v>
      </c>
      <c r="B124" s="38"/>
      <c r="C124" s="56" t="s">
        <v>220</v>
      </c>
      <c r="D124" s="57">
        <v>1020378000</v>
      </c>
    </row>
    <row r="125" spans="1:4" x14ac:dyDescent="0.2">
      <c r="A125" s="55">
        <v>2</v>
      </c>
      <c r="B125" s="38"/>
      <c r="C125" s="56" t="s">
        <v>221</v>
      </c>
      <c r="D125" s="57">
        <v>64318000</v>
      </c>
    </row>
    <row r="126" spans="1:4" x14ac:dyDescent="0.2">
      <c r="A126" s="55">
        <v>3</v>
      </c>
      <c r="B126" s="38"/>
      <c r="C126" s="56" t="s">
        <v>222</v>
      </c>
      <c r="D126" s="57">
        <v>0</v>
      </c>
    </row>
    <row r="127" spans="1:4" x14ac:dyDescent="0.2">
      <c r="A127" s="55">
        <v>4</v>
      </c>
      <c r="B127" s="38"/>
      <c r="C127" s="56" t="s">
        <v>223</v>
      </c>
      <c r="D127" s="57">
        <v>35906000</v>
      </c>
    </row>
    <row r="128" spans="1:4" ht="15.75" thickBot="1" x14ac:dyDescent="0.25">
      <c r="A128" s="55">
        <v>5</v>
      </c>
      <c r="B128" s="38"/>
      <c r="C128" s="56" t="s">
        <v>224</v>
      </c>
      <c r="D128" s="57">
        <v>0</v>
      </c>
    </row>
    <row r="129" spans="1:4" ht="16.5" customHeight="1" thickBot="1" x14ac:dyDescent="0.25">
      <c r="A129" s="58"/>
      <c r="B129" s="59"/>
      <c r="C129" s="60" t="s">
        <v>225</v>
      </c>
      <c r="D129" s="61">
        <f>+D128+D127+D126+D125+D124</f>
        <v>1120602000</v>
      </c>
    </row>
    <row r="130" spans="1:4" ht="16.5" customHeight="1" x14ac:dyDescent="0.25">
      <c r="A130" s="62"/>
      <c r="B130" s="63"/>
      <c r="C130" s="64"/>
      <c r="D130" s="65"/>
    </row>
    <row r="131" spans="1:4" ht="31.5" x14ac:dyDescent="0.25">
      <c r="A131" s="51" t="s">
        <v>240</v>
      </c>
      <c r="B131" s="52" t="s">
        <v>174</v>
      </c>
      <c r="C131" s="53"/>
      <c r="D131" s="54"/>
    </row>
    <row r="132" spans="1:4" x14ac:dyDescent="0.2">
      <c r="A132" s="55">
        <v>1</v>
      </c>
      <c r="B132" s="38"/>
      <c r="C132" s="56" t="s">
        <v>220</v>
      </c>
      <c r="D132" s="57">
        <v>2580899</v>
      </c>
    </row>
    <row r="133" spans="1:4" x14ac:dyDescent="0.2">
      <c r="A133" s="55">
        <v>2</v>
      </c>
      <c r="B133" s="38"/>
      <c r="C133" s="56" t="s">
        <v>221</v>
      </c>
      <c r="D133" s="57">
        <v>0</v>
      </c>
    </row>
    <row r="134" spans="1:4" x14ac:dyDescent="0.2">
      <c r="A134" s="55">
        <v>3</v>
      </c>
      <c r="B134" s="38"/>
      <c r="C134" s="56" t="s">
        <v>222</v>
      </c>
      <c r="D134" s="57">
        <v>0</v>
      </c>
    </row>
    <row r="135" spans="1:4" x14ac:dyDescent="0.2">
      <c r="A135" s="55">
        <v>4</v>
      </c>
      <c r="B135" s="38"/>
      <c r="C135" s="56" t="s">
        <v>223</v>
      </c>
      <c r="D135" s="57">
        <v>0</v>
      </c>
    </row>
    <row r="136" spans="1:4" ht="15.75" thickBot="1" x14ac:dyDescent="0.25">
      <c r="A136" s="55">
        <v>5</v>
      </c>
      <c r="B136" s="38"/>
      <c r="C136" s="56" t="s">
        <v>224</v>
      </c>
      <c r="D136" s="57">
        <v>0</v>
      </c>
    </row>
    <row r="137" spans="1:4" ht="16.5" customHeight="1" thickBot="1" x14ac:dyDescent="0.25">
      <c r="A137" s="58"/>
      <c r="B137" s="59"/>
      <c r="C137" s="60" t="s">
        <v>225</v>
      </c>
      <c r="D137" s="61">
        <f>+D136+D135+D134+D133+D132</f>
        <v>2580899</v>
      </c>
    </row>
    <row r="138" spans="1:4" ht="16.5" customHeight="1" x14ac:dyDescent="0.25">
      <c r="A138" s="62"/>
      <c r="B138" s="63"/>
      <c r="C138" s="64"/>
      <c r="D138" s="65"/>
    </row>
    <row r="139" spans="1:4" ht="15.75" x14ac:dyDescent="0.25">
      <c r="A139" s="51" t="s">
        <v>241</v>
      </c>
      <c r="B139" s="52" t="s">
        <v>181</v>
      </c>
      <c r="C139" s="53"/>
      <c r="D139" s="54"/>
    </row>
    <row r="140" spans="1:4" x14ac:dyDescent="0.2">
      <c r="A140" s="55">
        <v>1</v>
      </c>
      <c r="B140" s="38"/>
      <c r="C140" s="56" t="s">
        <v>220</v>
      </c>
      <c r="D140" s="57">
        <v>0</v>
      </c>
    </row>
    <row r="141" spans="1:4" x14ac:dyDescent="0.2">
      <c r="A141" s="55">
        <v>2</v>
      </c>
      <c r="B141" s="38"/>
      <c r="C141" s="56" t="s">
        <v>221</v>
      </c>
      <c r="D141" s="57">
        <v>0</v>
      </c>
    </row>
    <row r="142" spans="1:4" x14ac:dyDescent="0.2">
      <c r="A142" s="55">
        <v>3</v>
      </c>
      <c r="B142" s="38"/>
      <c r="C142" s="56" t="s">
        <v>222</v>
      </c>
      <c r="D142" s="57">
        <v>0</v>
      </c>
    </row>
    <row r="143" spans="1:4" x14ac:dyDescent="0.2">
      <c r="A143" s="55">
        <v>4</v>
      </c>
      <c r="B143" s="38"/>
      <c r="C143" s="56" t="s">
        <v>223</v>
      </c>
      <c r="D143" s="57">
        <v>0</v>
      </c>
    </row>
    <row r="144" spans="1:4" ht="15.75" thickBot="1" x14ac:dyDescent="0.25">
      <c r="A144" s="55">
        <v>5</v>
      </c>
      <c r="B144" s="38"/>
      <c r="C144" s="56" t="s">
        <v>224</v>
      </c>
      <c r="D144" s="57">
        <v>0</v>
      </c>
    </row>
    <row r="145" spans="1:4" ht="16.5" customHeight="1" thickBot="1" x14ac:dyDescent="0.25">
      <c r="A145" s="58"/>
      <c r="B145" s="59"/>
      <c r="C145" s="60" t="s">
        <v>225</v>
      </c>
      <c r="D145" s="61">
        <f>+D144+D143+D142+D141+D140</f>
        <v>0</v>
      </c>
    </row>
    <row r="146" spans="1:4" ht="16.5" customHeight="1" x14ac:dyDescent="0.25">
      <c r="A146" s="62"/>
      <c r="B146" s="63"/>
      <c r="C146" s="64"/>
      <c r="D146" s="65"/>
    </row>
    <row r="147" spans="1:4" ht="15.75" x14ac:dyDescent="0.25">
      <c r="A147" s="51" t="s">
        <v>242</v>
      </c>
      <c r="B147" s="52" t="s">
        <v>188</v>
      </c>
      <c r="C147" s="53"/>
      <c r="D147" s="54"/>
    </row>
    <row r="148" spans="1:4" x14ac:dyDescent="0.2">
      <c r="A148" s="55">
        <v>1</v>
      </c>
      <c r="B148" s="38"/>
      <c r="C148" s="56" t="s">
        <v>220</v>
      </c>
      <c r="D148" s="57">
        <v>73843</v>
      </c>
    </row>
    <row r="149" spans="1:4" x14ac:dyDescent="0.2">
      <c r="A149" s="55">
        <v>2</v>
      </c>
      <c r="B149" s="38"/>
      <c r="C149" s="56" t="s">
        <v>221</v>
      </c>
      <c r="D149" s="57">
        <v>0</v>
      </c>
    </row>
    <row r="150" spans="1:4" x14ac:dyDescent="0.2">
      <c r="A150" s="55">
        <v>3</v>
      </c>
      <c r="B150" s="38"/>
      <c r="C150" s="56" t="s">
        <v>222</v>
      </c>
      <c r="D150" s="57">
        <v>0</v>
      </c>
    </row>
    <row r="151" spans="1:4" x14ac:dyDescent="0.2">
      <c r="A151" s="55">
        <v>4</v>
      </c>
      <c r="B151" s="38"/>
      <c r="C151" s="56" t="s">
        <v>223</v>
      </c>
      <c r="D151" s="57">
        <v>0</v>
      </c>
    </row>
    <row r="152" spans="1:4" ht="15.75" thickBot="1" x14ac:dyDescent="0.25">
      <c r="A152" s="55">
        <v>5</v>
      </c>
      <c r="B152" s="38"/>
      <c r="C152" s="56" t="s">
        <v>224</v>
      </c>
      <c r="D152" s="57">
        <v>0</v>
      </c>
    </row>
    <row r="153" spans="1:4" ht="16.5" customHeight="1" thickBot="1" x14ac:dyDescent="0.25">
      <c r="A153" s="58"/>
      <c r="B153" s="59"/>
      <c r="C153" s="60" t="s">
        <v>225</v>
      </c>
      <c r="D153" s="61">
        <f>+D152+D151+D150+D149+D148</f>
        <v>73843</v>
      </c>
    </row>
    <row r="154" spans="1:4" ht="16.5" customHeight="1" x14ac:dyDescent="0.25">
      <c r="A154" s="62"/>
      <c r="B154" s="63"/>
      <c r="C154" s="64"/>
      <c r="D154" s="65"/>
    </row>
    <row r="155" spans="1:4" ht="15.75" x14ac:dyDescent="0.25">
      <c r="A155" s="51" t="s">
        <v>243</v>
      </c>
      <c r="B155" s="52" t="s">
        <v>197</v>
      </c>
      <c r="C155" s="53"/>
      <c r="D155" s="54"/>
    </row>
    <row r="156" spans="1:4" x14ac:dyDescent="0.2">
      <c r="A156" s="55">
        <v>1</v>
      </c>
      <c r="B156" s="38"/>
      <c r="C156" s="56" t="s">
        <v>220</v>
      </c>
      <c r="D156" s="57">
        <v>0</v>
      </c>
    </row>
    <row r="157" spans="1:4" x14ac:dyDescent="0.2">
      <c r="A157" s="55">
        <v>2</v>
      </c>
      <c r="B157" s="38"/>
      <c r="C157" s="56" t="s">
        <v>221</v>
      </c>
      <c r="D157" s="57">
        <v>0</v>
      </c>
    </row>
    <row r="158" spans="1:4" x14ac:dyDescent="0.2">
      <c r="A158" s="55">
        <v>3</v>
      </c>
      <c r="B158" s="38"/>
      <c r="C158" s="56" t="s">
        <v>222</v>
      </c>
      <c r="D158" s="57">
        <v>0</v>
      </c>
    </row>
    <row r="159" spans="1:4" x14ac:dyDescent="0.2">
      <c r="A159" s="55">
        <v>4</v>
      </c>
      <c r="B159" s="38"/>
      <c r="C159" s="56" t="s">
        <v>223</v>
      </c>
      <c r="D159" s="57">
        <v>0</v>
      </c>
    </row>
    <row r="160" spans="1:4" ht="15.75" thickBot="1" x14ac:dyDescent="0.25">
      <c r="A160" s="55">
        <v>5</v>
      </c>
      <c r="B160" s="38"/>
      <c r="C160" s="56" t="s">
        <v>224</v>
      </c>
      <c r="D160" s="57">
        <v>0</v>
      </c>
    </row>
    <row r="161" spans="1:4" ht="16.5" customHeight="1" thickBot="1" x14ac:dyDescent="0.25">
      <c r="A161" s="58"/>
      <c r="B161" s="59"/>
      <c r="C161" s="60" t="s">
        <v>225</v>
      </c>
      <c r="D161" s="61">
        <f>+D160+D159+D158+D157+D156</f>
        <v>0</v>
      </c>
    </row>
    <row r="162" spans="1:4" ht="16.5" customHeight="1" x14ac:dyDescent="0.25">
      <c r="A162" s="62"/>
      <c r="B162" s="63"/>
      <c r="C162" s="64"/>
      <c r="D162" s="65"/>
    </row>
    <row r="163" spans="1:4" ht="15.75" x14ac:dyDescent="0.25">
      <c r="A163" s="51" t="s">
        <v>244</v>
      </c>
      <c r="B163" s="52" t="s">
        <v>204</v>
      </c>
      <c r="C163" s="53"/>
      <c r="D163" s="54"/>
    </row>
    <row r="164" spans="1:4" x14ac:dyDescent="0.2">
      <c r="A164" s="55">
        <v>1</v>
      </c>
      <c r="B164" s="38"/>
      <c r="C164" s="56" t="s">
        <v>220</v>
      </c>
      <c r="D164" s="57">
        <v>3460991</v>
      </c>
    </row>
    <row r="165" spans="1:4" x14ac:dyDescent="0.2">
      <c r="A165" s="55">
        <v>2</v>
      </c>
      <c r="B165" s="38"/>
      <c r="C165" s="56" t="s">
        <v>221</v>
      </c>
      <c r="D165" s="57">
        <v>0</v>
      </c>
    </row>
    <row r="166" spans="1:4" x14ac:dyDescent="0.2">
      <c r="A166" s="55">
        <v>3</v>
      </c>
      <c r="B166" s="38"/>
      <c r="C166" s="56" t="s">
        <v>222</v>
      </c>
      <c r="D166" s="57">
        <v>0</v>
      </c>
    </row>
    <row r="167" spans="1:4" x14ac:dyDescent="0.2">
      <c r="A167" s="55">
        <v>4</v>
      </c>
      <c r="B167" s="38"/>
      <c r="C167" s="56" t="s">
        <v>223</v>
      </c>
      <c r="D167" s="57">
        <v>0</v>
      </c>
    </row>
    <row r="168" spans="1:4" ht="15.75" thickBot="1" x14ac:dyDescent="0.25">
      <c r="A168" s="55">
        <v>5</v>
      </c>
      <c r="B168" s="38"/>
      <c r="C168" s="56" t="s">
        <v>224</v>
      </c>
      <c r="D168" s="57">
        <v>0</v>
      </c>
    </row>
    <row r="169" spans="1:4" ht="16.5" customHeight="1" thickBot="1" x14ac:dyDescent="0.25">
      <c r="A169" s="58"/>
      <c r="B169" s="59"/>
      <c r="C169" s="60" t="s">
        <v>225</v>
      </c>
      <c r="D169" s="61">
        <f>+D168+D167+D166+D165+D164</f>
        <v>3460991</v>
      </c>
    </row>
    <row r="170" spans="1:4" ht="16.5" customHeight="1" thickBot="1" x14ac:dyDescent="0.3">
      <c r="A170" s="62"/>
      <c r="B170" s="63"/>
      <c r="C170" s="64"/>
      <c r="D170" s="65"/>
    </row>
    <row r="171" spans="1:4" ht="16.5" customHeight="1" thickBot="1" x14ac:dyDescent="0.3">
      <c r="A171" s="66"/>
      <c r="B171" s="67" t="s">
        <v>245</v>
      </c>
      <c r="C171" s="60" t="s">
        <v>246</v>
      </c>
      <c r="D171" s="61">
        <f>+D169-D168+D161-D160+D153-D152+D145-D144+D137-D136+D129-D128+D121-D120+D113-D112+D105-D104+D97-D96+D89-D88+D81-D80+D73-D72+D65-D64+D57-D56+D49-D48+D41-D40+D33-D32+D25-D24+D17-D16</f>
        <v>1307839845</v>
      </c>
    </row>
    <row r="172" spans="1:4" ht="16.5" customHeight="1" thickBot="1" x14ac:dyDescent="0.3">
      <c r="A172" s="66"/>
      <c r="B172" s="67" t="s">
        <v>224</v>
      </c>
      <c r="C172" s="60"/>
      <c r="D172" s="61">
        <f>+D168+D160+D152+D144+D136+D128+D120+D112+D104+D96+D88+D80+D72+D64+D56+D48+D40+D32+D24+D16</f>
        <v>-3842218</v>
      </c>
    </row>
    <row r="173" spans="1:4" ht="16.5" customHeight="1" thickBot="1" x14ac:dyDescent="0.3">
      <c r="A173" s="66"/>
      <c r="B173" s="67" t="s">
        <v>247</v>
      </c>
      <c r="C173" s="60" t="s">
        <v>246</v>
      </c>
      <c r="D173" s="61">
        <f>SUM(D171:D172)</f>
        <v>1303997627</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REPORTING&amp;RYALE-NEW HAVEN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23"/>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208</v>
      </c>
      <c r="B4" s="475"/>
      <c r="C4" s="475"/>
      <c r="D4" s="475"/>
      <c r="E4" s="475"/>
    </row>
    <row r="5" spans="1:5" ht="15.75" customHeight="1" x14ac:dyDescent="0.25">
      <c r="A5" s="475" t="s">
        <v>248</v>
      </c>
      <c r="B5" s="475"/>
      <c r="C5" s="475"/>
      <c r="D5" s="475"/>
      <c r="E5" s="475"/>
    </row>
    <row r="6" spans="1:5" ht="16.5" customHeight="1" thickBot="1" x14ac:dyDescent="0.3">
      <c r="A6" s="69"/>
      <c r="B6" s="69"/>
      <c r="C6" s="31"/>
    </row>
    <row r="7" spans="1:5" ht="15.75" customHeight="1" x14ac:dyDescent="0.25">
      <c r="A7" s="70" t="s">
        <v>210</v>
      </c>
      <c r="B7" s="71" t="s">
        <v>211</v>
      </c>
      <c r="C7" s="72" t="s">
        <v>212</v>
      </c>
      <c r="D7" s="72" t="s">
        <v>213</v>
      </c>
      <c r="E7" s="72" t="s">
        <v>249</v>
      </c>
    </row>
    <row r="8" spans="1:5" ht="31.5" customHeight="1" x14ac:dyDescent="0.25">
      <c r="A8" s="73"/>
      <c r="B8" s="74"/>
      <c r="C8" s="75"/>
      <c r="D8" s="76"/>
      <c r="E8" s="77" t="s">
        <v>250</v>
      </c>
    </row>
    <row r="9" spans="1:5" ht="16.5" customHeight="1" thickBot="1" x14ac:dyDescent="0.3">
      <c r="A9" s="78" t="s">
        <v>5</v>
      </c>
      <c r="B9" s="79" t="s">
        <v>216</v>
      </c>
      <c r="C9" s="80" t="s">
        <v>251</v>
      </c>
      <c r="D9" s="80" t="s">
        <v>252</v>
      </c>
      <c r="E9" s="81" t="s">
        <v>253</v>
      </c>
    </row>
    <row r="10" spans="1:5" ht="15.75" customHeight="1" x14ac:dyDescent="0.25">
      <c r="A10" s="82"/>
      <c r="B10" s="83"/>
      <c r="C10" s="84"/>
      <c r="D10" s="83"/>
      <c r="E10" s="85"/>
    </row>
    <row r="11" spans="1:5" ht="15.75" x14ac:dyDescent="0.25">
      <c r="A11" s="86" t="s">
        <v>254</v>
      </c>
      <c r="B11" s="87" t="s">
        <v>10</v>
      </c>
      <c r="C11" s="53"/>
      <c r="D11" s="53"/>
      <c r="E11" s="88"/>
    </row>
    <row r="12" spans="1:5" ht="31.5" x14ac:dyDescent="0.25">
      <c r="A12" s="89"/>
      <c r="B12" s="90"/>
      <c r="C12" s="91" t="s">
        <v>255</v>
      </c>
      <c r="D12" s="92" t="s">
        <v>256</v>
      </c>
      <c r="E12" s="93">
        <v>-29625364</v>
      </c>
    </row>
    <row r="13" spans="1:5" x14ac:dyDescent="0.2">
      <c r="A13" s="94">
        <v>1</v>
      </c>
      <c r="B13" s="95"/>
      <c r="C13" s="96" t="s">
        <v>257</v>
      </c>
      <c r="D13" s="97" t="s">
        <v>258</v>
      </c>
      <c r="E13" s="98">
        <v>-28093106</v>
      </c>
    </row>
    <row r="14" spans="1:5" x14ac:dyDescent="0.2">
      <c r="A14" s="94">
        <v>2</v>
      </c>
      <c r="B14" s="95"/>
      <c r="C14" s="96" t="s">
        <v>259</v>
      </c>
      <c r="D14" s="97" t="s">
        <v>258</v>
      </c>
      <c r="E14" s="98">
        <v>-62471571</v>
      </c>
    </row>
    <row r="15" spans="1:5" x14ac:dyDescent="0.2">
      <c r="A15" s="94">
        <v>3</v>
      </c>
      <c r="B15" s="95"/>
      <c r="C15" s="96" t="s">
        <v>260</v>
      </c>
      <c r="D15" s="97" t="s">
        <v>258</v>
      </c>
      <c r="E15" s="98">
        <v>-31189414</v>
      </c>
    </row>
    <row r="16" spans="1:5" x14ac:dyDescent="0.2">
      <c r="A16" s="94">
        <v>4</v>
      </c>
      <c r="B16" s="95"/>
      <c r="C16" s="96" t="s">
        <v>261</v>
      </c>
      <c r="D16" s="97" t="s">
        <v>258</v>
      </c>
      <c r="E16" s="98">
        <v>-26886799</v>
      </c>
    </row>
    <row r="17" spans="1:5" x14ac:dyDescent="0.2">
      <c r="A17" s="94">
        <v>5</v>
      </c>
      <c r="B17" s="95"/>
      <c r="C17" s="96" t="s">
        <v>262</v>
      </c>
      <c r="D17" s="97" t="s">
        <v>258</v>
      </c>
      <c r="E17" s="98">
        <v>3066000</v>
      </c>
    </row>
    <row r="18" spans="1:5" x14ac:dyDescent="0.2">
      <c r="A18" s="94">
        <v>6</v>
      </c>
      <c r="B18" s="95"/>
      <c r="C18" s="96" t="s">
        <v>263</v>
      </c>
      <c r="D18" s="97" t="s">
        <v>258</v>
      </c>
      <c r="E18" s="98">
        <v>25000000</v>
      </c>
    </row>
    <row r="19" spans="1:5" x14ac:dyDescent="0.2">
      <c r="A19" s="94">
        <v>7</v>
      </c>
      <c r="B19" s="95"/>
      <c r="C19" s="96" t="s">
        <v>264</v>
      </c>
      <c r="D19" s="97" t="s">
        <v>258</v>
      </c>
      <c r="E19" s="98">
        <v>4422035</v>
      </c>
    </row>
    <row r="20" spans="1:5" x14ac:dyDescent="0.2">
      <c r="A20" s="94">
        <v>8</v>
      </c>
      <c r="B20" s="95"/>
      <c r="C20" s="96" t="s">
        <v>265</v>
      </c>
      <c r="D20" s="97" t="s">
        <v>258</v>
      </c>
      <c r="E20" s="98">
        <v>4174267</v>
      </c>
    </row>
    <row r="21" spans="1:5" x14ac:dyDescent="0.2">
      <c r="A21" s="94">
        <v>9</v>
      </c>
      <c r="B21" s="95"/>
      <c r="C21" s="96" t="s">
        <v>266</v>
      </c>
      <c r="D21" s="97" t="s">
        <v>258</v>
      </c>
      <c r="E21" s="98">
        <v>2491727</v>
      </c>
    </row>
    <row r="22" spans="1:5" x14ac:dyDescent="0.2">
      <c r="A22" s="94">
        <v>10</v>
      </c>
      <c r="B22" s="95"/>
      <c r="C22" s="96" t="s">
        <v>267</v>
      </c>
      <c r="D22" s="97" t="s">
        <v>258</v>
      </c>
      <c r="E22" s="98">
        <v>-4039771</v>
      </c>
    </row>
    <row r="23" spans="1:5" x14ac:dyDescent="0.2">
      <c r="A23" s="94">
        <v>11</v>
      </c>
      <c r="B23" s="95"/>
      <c r="C23" s="96" t="s">
        <v>268</v>
      </c>
      <c r="D23" s="97" t="s">
        <v>258</v>
      </c>
      <c r="E23" s="98">
        <v>-17338703</v>
      </c>
    </row>
    <row r="24" spans="1:5" x14ac:dyDescent="0.2">
      <c r="A24" s="94">
        <v>12</v>
      </c>
      <c r="B24" s="95"/>
      <c r="C24" s="96" t="s">
        <v>269</v>
      </c>
      <c r="D24" s="97" t="s">
        <v>258</v>
      </c>
      <c r="E24" s="98">
        <v>-25000000</v>
      </c>
    </row>
    <row r="25" spans="1:5" x14ac:dyDescent="0.2">
      <c r="A25" s="94">
        <v>13</v>
      </c>
      <c r="B25" s="95"/>
      <c r="C25" s="96" t="s">
        <v>270</v>
      </c>
      <c r="D25" s="97" t="s">
        <v>258</v>
      </c>
      <c r="E25" s="98">
        <v>208529865</v>
      </c>
    </row>
    <row r="26" spans="1:5" x14ac:dyDescent="0.2">
      <c r="A26" s="94">
        <v>14</v>
      </c>
      <c r="B26" s="95"/>
      <c r="C26" s="96" t="s">
        <v>271</v>
      </c>
      <c r="D26" s="97" t="s">
        <v>258</v>
      </c>
      <c r="E26" s="98">
        <v>-50210949</v>
      </c>
    </row>
    <row r="27" spans="1:5" x14ac:dyDescent="0.2">
      <c r="A27" s="94">
        <v>15</v>
      </c>
      <c r="B27" s="95"/>
      <c r="C27" s="96" t="s">
        <v>272</v>
      </c>
      <c r="D27" s="97" t="s">
        <v>258</v>
      </c>
      <c r="E27" s="98">
        <v>-4064068</v>
      </c>
    </row>
    <row r="28" spans="1:5" ht="15.75" thickBot="1" x14ac:dyDescent="0.25">
      <c r="A28" s="94">
        <v>16</v>
      </c>
      <c r="B28" s="95"/>
      <c r="C28" s="96" t="s">
        <v>273</v>
      </c>
      <c r="D28" s="97" t="s">
        <v>258</v>
      </c>
      <c r="E28" s="98">
        <v>-2152048</v>
      </c>
    </row>
    <row r="29" spans="1:5" s="68" customFormat="1" ht="16.5" customHeight="1" thickBot="1" x14ac:dyDescent="0.3">
      <c r="A29" s="99"/>
      <c r="B29" s="100"/>
      <c r="C29" s="101" t="s">
        <v>274</v>
      </c>
      <c r="D29" s="92" t="s">
        <v>275</v>
      </c>
      <c r="E29" s="102">
        <f>SUM(E12:E28)</f>
        <v>-33387899</v>
      </c>
    </row>
    <row r="30" spans="1:5" s="68" customFormat="1" ht="15.75" customHeight="1" x14ac:dyDescent="0.2">
      <c r="A30" s="103"/>
      <c r="B30" s="104"/>
      <c r="C30" s="105"/>
      <c r="D30" s="106"/>
      <c r="E30" s="107"/>
    </row>
    <row r="31" spans="1:5" ht="15.75" x14ac:dyDescent="0.25">
      <c r="A31" s="86" t="s">
        <v>276</v>
      </c>
      <c r="B31" s="87" t="s">
        <v>40</v>
      </c>
      <c r="C31" s="53"/>
      <c r="D31" s="53"/>
      <c r="E31" s="88"/>
    </row>
    <row r="32" spans="1:5" ht="31.5" x14ac:dyDescent="0.25">
      <c r="A32" s="89"/>
      <c r="B32" s="90"/>
      <c r="C32" s="91" t="s">
        <v>255</v>
      </c>
      <c r="D32" s="92" t="s">
        <v>256</v>
      </c>
      <c r="E32" s="93">
        <v>2781</v>
      </c>
    </row>
    <row r="33" spans="1:5" ht="15.75" thickBot="1" x14ac:dyDescent="0.25">
      <c r="A33" s="94">
        <v>1</v>
      </c>
      <c r="B33" s="95"/>
      <c r="C33" s="96" t="s">
        <v>277</v>
      </c>
      <c r="D33" s="97" t="s">
        <v>258</v>
      </c>
      <c r="E33" s="98">
        <v>-2781</v>
      </c>
    </row>
    <row r="34" spans="1:5" s="68" customFormat="1" ht="16.5" customHeight="1" thickBot="1" x14ac:dyDescent="0.3">
      <c r="A34" s="99"/>
      <c r="B34" s="100"/>
      <c r="C34" s="101" t="s">
        <v>274</v>
      </c>
      <c r="D34" s="92" t="s">
        <v>275</v>
      </c>
      <c r="E34" s="102">
        <f>SUM(E32:E33)</f>
        <v>0</v>
      </c>
    </row>
    <row r="35" spans="1:5" s="68" customFormat="1" ht="15.75" customHeight="1" x14ac:dyDescent="0.2">
      <c r="A35" s="103"/>
      <c r="B35" s="104"/>
      <c r="C35" s="105"/>
      <c r="D35" s="106"/>
      <c r="E35" s="107"/>
    </row>
    <row r="36" spans="1:5" ht="31.5" x14ac:dyDescent="0.25">
      <c r="A36" s="86" t="s">
        <v>278</v>
      </c>
      <c r="B36" s="87" t="s">
        <v>52</v>
      </c>
      <c r="C36" s="53"/>
      <c r="D36" s="53"/>
      <c r="E36" s="88"/>
    </row>
    <row r="37" spans="1:5" ht="31.5" x14ac:dyDescent="0.25">
      <c r="A37" s="89"/>
      <c r="B37" s="90"/>
      <c r="C37" s="91" t="s">
        <v>255</v>
      </c>
      <c r="D37" s="92" t="s">
        <v>256</v>
      </c>
      <c r="E37" s="93">
        <v>0</v>
      </c>
    </row>
    <row r="38" spans="1:5" x14ac:dyDescent="0.2">
      <c r="A38" s="94">
        <v>1</v>
      </c>
      <c r="B38" s="95"/>
      <c r="C38" s="96" t="s">
        <v>270</v>
      </c>
      <c r="D38" s="97" t="s">
        <v>258</v>
      </c>
      <c r="E38" s="98">
        <v>-1800826</v>
      </c>
    </row>
    <row r="39" spans="1:5" ht="15.75" thickBot="1" x14ac:dyDescent="0.25">
      <c r="A39" s="94">
        <v>2</v>
      </c>
      <c r="B39" s="95"/>
      <c r="C39" s="96" t="s">
        <v>279</v>
      </c>
      <c r="D39" s="97" t="s">
        <v>258</v>
      </c>
      <c r="E39" s="98">
        <v>1800826</v>
      </c>
    </row>
    <row r="40" spans="1:5" s="68" customFormat="1" ht="16.5" customHeight="1" thickBot="1" x14ac:dyDescent="0.3">
      <c r="A40" s="99"/>
      <c r="B40" s="100"/>
      <c r="C40" s="101" t="s">
        <v>274</v>
      </c>
      <c r="D40" s="92" t="s">
        <v>275</v>
      </c>
      <c r="E40" s="102">
        <f>SUM(E37:E39)</f>
        <v>0</v>
      </c>
    </row>
    <row r="41" spans="1:5" s="68" customFormat="1" ht="15.75" customHeight="1" x14ac:dyDescent="0.2">
      <c r="A41" s="103"/>
      <c r="B41" s="104"/>
      <c r="C41" s="105"/>
      <c r="D41" s="106"/>
      <c r="E41" s="107"/>
    </row>
    <row r="42" spans="1:5" ht="15.75" x14ac:dyDescent="0.25">
      <c r="A42" s="86" t="s">
        <v>280</v>
      </c>
      <c r="B42" s="87" t="s">
        <v>64</v>
      </c>
      <c r="C42" s="53"/>
      <c r="D42" s="53"/>
      <c r="E42" s="88"/>
    </row>
    <row r="43" spans="1:5" ht="31.5" x14ac:dyDescent="0.25">
      <c r="A43" s="89"/>
      <c r="B43" s="90"/>
      <c r="C43" s="91" t="s">
        <v>255</v>
      </c>
      <c r="D43" s="92" t="s">
        <v>256</v>
      </c>
      <c r="E43" s="93">
        <v>73029</v>
      </c>
    </row>
    <row r="44" spans="1:5" x14ac:dyDescent="0.2">
      <c r="A44" s="94">
        <v>1</v>
      </c>
      <c r="B44" s="95"/>
      <c r="C44" s="96" t="s">
        <v>281</v>
      </c>
      <c r="D44" s="97" t="s">
        <v>258</v>
      </c>
      <c r="E44" s="98">
        <v>3276741</v>
      </c>
    </row>
    <row r="45" spans="1:5" ht="15.75" thickBot="1" x14ac:dyDescent="0.25">
      <c r="A45" s="94">
        <v>2</v>
      </c>
      <c r="B45" s="95"/>
      <c r="C45" s="96" t="s">
        <v>282</v>
      </c>
      <c r="D45" s="97" t="s">
        <v>258</v>
      </c>
      <c r="E45" s="98">
        <v>-3175915</v>
      </c>
    </row>
    <row r="46" spans="1:5" s="68" customFormat="1" ht="16.5" customHeight="1" thickBot="1" x14ac:dyDescent="0.3">
      <c r="A46" s="99"/>
      <c r="B46" s="100"/>
      <c r="C46" s="101" t="s">
        <v>274</v>
      </c>
      <c r="D46" s="92" t="s">
        <v>275</v>
      </c>
      <c r="E46" s="102">
        <f>SUM(E43:E45)</f>
        <v>173855</v>
      </c>
    </row>
    <row r="47" spans="1:5" s="68" customFormat="1" ht="15.75" customHeight="1" x14ac:dyDescent="0.2">
      <c r="A47" s="103"/>
      <c r="B47" s="104"/>
      <c r="C47" s="105"/>
      <c r="D47" s="106"/>
      <c r="E47" s="107"/>
    </row>
    <row r="48" spans="1:5" ht="15.75" x14ac:dyDescent="0.25">
      <c r="A48" s="86" t="s">
        <v>283</v>
      </c>
      <c r="B48" s="87" t="s">
        <v>74</v>
      </c>
      <c r="C48" s="53"/>
      <c r="D48" s="53"/>
      <c r="E48" s="88"/>
    </row>
    <row r="49" spans="1:5" ht="31.5" x14ac:dyDescent="0.25">
      <c r="A49" s="89"/>
      <c r="B49" s="90"/>
      <c r="C49" s="91" t="s">
        <v>255</v>
      </c>
      <c r="D49" s="92" t="s">
        <v>256</v>
      </c>
      <c r="E49" s="93">
        <v>0</v>
      </c>
    </row>
    <row r="50" spans="1:5" ht="15.75" thickBot="1" x14ac:dyDescent="0.25">
      <c r="A50" s="94">
        <v>1</v>
      </c>
      <c r="B50" s="95"/>
      <c r="C50" s="96" t="s">
        <v>277</v>
      </c>
      <c r="D50" s="97" t="s">
        <v>258</v>
      </c>
      <c r="E50" s="98">
        <v>3556120</v>
      </c>
    </row>
    <row r="51" spans="1:5" s="68" customFormat="1" ht="16.5" customHeight="1" thickBot="1" x14ac:dyDescent="0.3">
      <c r="A51" s="99"/>
      <c r="B51" s="100"/>
      <c r="C51" s="101" t="s">
        <v>274</v>
      </c>
      <c r="D51" s="92" t="s">
        <v>275</v>
      </c>
      <c r="E51" s="102">
        <f>SUM(E49:E50)</f>
        <v>3556120</v>
      </c>
    </row>
    <row r="52" spans="1:5" s="68" customFormat="1" ht="15.75" customHeight="1" x14ac:dyDescent="0.2">
      <c r="A52" s="103"/>
      <c r="B52" s="104"/>
      <c r="C52" s="105"/>
      <c r="D52" s="106"/>
      <c r="E52" s="107"/>
    </row>
    <row r="53" spans="1:5" ht="15.75" x14ac:dyDescent="0.25">
      <c r="A53" s="86" t="s">
        <v>284</v>
      </c>
      <c r="B53" s="87" t="s">
        <v>84</v>
      </c>
      <c r="C53" s="53"/>
      <c r="D53" s="53"/>
      <c r="E53" s="88"/>
    </row>
    <row r="54" spans="1:5" ht="31.5" x14ac:dyDescent="0.25">
      <c r="A54" s="89"/>
      <c r="B54" s="90"/>
      <c r="C54" s="91" t="s">
        <v>255</v>
      </c>
      <c r="D54" s="92" t="s">
        <v>256</v>
      </c>
      <c r="E54" s="93">
        <v>161756</v>
      </c>
    </row>
    <row r="55" spans="1:5" ht="15.75" thickBot="1" x14ac:dyDescent="0.25">
      <c r="A55" s="94">
        <v>1</v>
      </c>
      <c r="B55" s="95"/>
      <c r="C55" s="96" t="s">
        <v>277</v>
      </c>
      <c r="D55" s="97" t="s">
        <v>258</v>
      </c>
      <c r="E55" s="98">
        <v>80948</v>
      </c>
    </row>
    <row r="56" spans="1:5" s="68" customFormat="1" ht="16.5" customHeight="1" thickBot="1" x14ac:dyDescent="0.3">
      <c r="A56" s="99"/>
      <c r="B56" s="100"/>
      <c r="C56" s="101" t="s">
        <v>274</v>
      </c>
      <c r="D56" s="92" t="s">
        <v>275</v>
      </c>
      <c r="E56" s="102">
        <f>SUM(E54:E55)</f>
        <v>242704</v>
      </c>
    </row>
    <row r="57" spans="1:5" s="68" customFormat="1" ht="15.75" customHeight="1" x14ac:dyDescent="0.2">
      <c r="A57" s="103"/>
      <c r="B57" s="104"/>
      <c r="C57" s="105"/>
      <c r="D57" s="106"/>
      <c r="E57" s="107"/>
    </row>
    <row r="58" spans="1:5" ht="15.75" x14ac:dyDescent="0.25">
      <c r="A58" s="86" t="s">
        <v>285</v>
      </c>
      <c r="B58" s="87" t="s">
        <v>91</v>
      </c>
      <c r="C58" s="53"/>
      <c r="D58" s="53"/>
      <c r="E58" s="88"/>
    </row>
    <row r="59" spans="1:5" ht="31.5" x14ac:dyDescent="0.25">
      <c r="A59" s="89"/>
      <c r="B59" s="90"/>
      <c r="C59" s="91" t="s">
        <v>255</v>
      </c>
      <c r="D59" s="92" t="s">
        <v>256</v>
      </c>
      <c r="E59" s="93">
        <v>548629</v>
      </c>
    </row>
    <row r="60" spans="1:5" ht="15.75" thickBot="1" x14ac:dyDescent="0.25">
      <c r="A60" s="94">
        <v>1</v>
      </c>
      <c r="B60" s="95"/>
      <c r="C60" s="96" t="s">
        <v>277</v>
      </c>
      <c r="D60" s="97" t="s">
        <v>258</v>
      </c>
      <c r="E60" s="98">
        <v>-3158540</v>
      </c>
    </row>
    <row r="61" spans="1:5" s="68" customFormat="1" ht="16.5" customHeight="1" thickBot="1" x14ac:dyDescent="0.3">
      <c r="A61" s="99"/>
      <c r="B61" s="100"/>
      <c r="C61" s="101" t="s">
        <v>274</v>
      </c>
      <c r="D61" s="92" t="s">
        <v>275</v>
      </c>
      <c r="E61" s="102">
        <f>SUM(E59:E60)</f>
        <v>-2609911</v>
      </c>
    </row>
    <row r="62" spans="1:5" s="68" customFormat="1" ht="15.75" customHeight="1" x14ac:dyDescent="0.2">
      <c r="A62" s="103"/>
      <c r="B62" s="104"/>
      <c r="C62" s="105"/>
      <c r="D62" s="106"/>
      <c r="E62" s="107"/>
    </row>
    <row r="63" spans="1:5" ht="15.75" x14ac:dyDescent="0.25">
      <c r="A63" s="86" t="s">
        <v>286</v>
      </c>
      <c r="B63" s="87" t="s">
        <v>105</v>
      </c>
      <c r="C63" s="53"/>
      <c r="D63" s="53"/>
      <c r="E63" s="88"/>
    </row>
    <row r="64" spans="1:5" ht="31.5" x14ac:dyDescent="0.25">
      <c r="A64" s="89"/>
      <c r="B64" s="90"/>
      <c r="C64" s="91" t="s">
        <v>255</v>
      </c>
      <c r="D64" s="92" t="s">
        <v>256</v>
      </c>
      <c r="E64" s="93">
        <v>756806</v>
      </c>
    </row>
    <row r="65" spans="1:5" ht="15.75" thickBot="1" x14ac:dyDescent="0.25">
      <c r="A65" s="94">
        <v>1</v>
      </c>
      <c r="B65" s="95"/>
      <c r="C65" s="96" t="s">
        <v>277</v>
      </c>
      <c r="D65" s="97" t="s">
        <v>258</v>
      </c>
      <c r="E65" s="98">
        <v>58222</v>
      </c>
    </row>
    <row r="66" spans="1:5" s="68" customFormat="1" ht="16.5" customHeight="1" thickBot="1" x14ac:dyDescent="0.3">
      <c r="A66" s="99"/>
      <c r="B66" s="100"/>
      <c r="C66" s="101" t="s">
        <v>274</v>
      </c>
      <c r="D66" s="92" t="s">
        <v>275</v>
      </c>
      <c r="E66" s="102">
        <f>SUM(E64:E65)</f>
        <v>815028</v>
      </c>
    </row>
    <row r="67" spans="1:5" s="68" customFormat="1" ht="15.75" customHeight="1" x14ac:dyDescent="0.2">
      <c r="A67" s="103"/>
      <c r="B67" s="104"/>
      <c r="C67" s="105"/>
      <c r="D67" s="106"/>
      <c r="E67" s="107"/>
    </row>
    <row r="68" spans="1:5" ht="15.75" x14ac:dyDescent="0.25">
      <c r="A68" s="86" t="s">
        <v>287</v>
      </c>
      <c r="B68" s="87" t="s">
        <v>117</v>
      </c>
      <c r="C68" s="53"/>
      <c r="D68" s="53"/>
      <c r="E68" s="88"/>
    </row>
    <row r="69" spans="1:5" ht="31.5" x14ac:dyDescent="0.25">
      <c r="A69" s="89"/>
      <c r="B69" s="90"/>
      <c r="C69" s="91" t="s">
        <v>255</v>
      </c>
      <c r="D69" s="92" t="s">
        <v>256</v>
      </c>
      <c r="E69" s="93">
        <v>0</v>
      </c>
    </row>
    <row r="70" spans="1:5" ht="15.75" thickBot="1" x14ac:dyDescent="0.25">
      <c r="A70" s="94" t="s">
        <v>171</v>
      </c>
      <c r="B70" s="95"/>
      <c r="C70" s="96" t="s">
        <v>288</v>
      </c>
      <c r="D70" s="97" t="s">
        <v>171</v>
      </c>
      <c r="E70" s="98">
        <v>0</v>
      </c>
    </row>
    <row r="71" spans="1:5" s="68" customFormat="1" ht="16.5" customHeight="1" thickBot="1" x14ac:dyDescent="0.3">
      <c r="A71" s="99"/>
      <c r="B71" s="100"/>
      <c r="C71" s="101" t="s">
        <v>274</v>
      </c>
      <c r="D71" s="92" t="s">
        <v>275</v>
      </c>
      <c r="E71" s="102">
        <f>SUM(E69)</f>
        <v>0</v>
      </c>
    </row>
    <row r="72" spans="1:5" s="68" customFormat="1" ht="15.75" customHeight="1" x14ac:dyDescent="0.2">
      <c r="A72" s="103"/>
      <c r="B72" s="104"/>
      <c r="C72" s="105"/>
      <c r="D72" s="106"/>
      <c r="E72" s="107"/>
    </row>
    <row r="73" spans="1:5" ht="15.75" x14ac:dyDescent="0.25">
      <c r="A73" s="86" t="s">
        <v>289</v>
      </c>
      <c r="B73" s="87" t="s">
        <v>130</v>
      </c>
      <c r="C73" s="53"/>
      <c r="D73" s="53"/>
      <c r="E73" s="88"/>
    </row>
    <row r="74" spans="1:5" ht="31.5" x14ac:dyDescent="0.25">
      <c r="A74" s="89"/>
      <c r="B74" s="90"/>
      <c r="C74" s="91" t="s">
        <v>255</v>
      </c>
      <c r="D74" s="92" t="s">
        <v>256</v>
      </c>
      <c r="E74" s="93">
        <v>0</v>
      </c>
    </row>
    <row r="75" spans="1:5" ht="15.75" thickBot="1" x14ac:dyDescent="0.25">
      <c r="A75" s="94" t="s">
        <v>171</v>
      </c>
      <c r="B75" s="95"/>
      <c r="C75" s="96" t="s">
        <v>288</v>
      </c>
      <c r="D75" s="97" t="s">
        <v>171</v>
      </c>
      <c r="E75" s="98">
        <v>0</v>
      </c>
    </row>
    <row r="76" spans="1:5" s="68" customFormat="1" ht="16.5" customHeight="1" thickBot="1" x14ac:dyDescent="0.3">
      <c r="A76" s="99"/>
      <c r="B76" s="100"/>
      <c r="C76" s="101" t="s">
        <v>274</v>
      </c>
      <c r="D76" s="92" t="s">
        <v>275</v>
      </c>
      <c r="E76" s="102">
        <f>SUM(E74)</f>
        <v>0</v>
      </c>
    </row>
    <row r="77" spans="1:5" s="68" customFormat="1" ht="15.75" customHeight="1" x14ac:dyDescent="0.2">
      <c r="A77" s="103"/>
      <c r="B77" s="104"/>
      <c r="C77" s="105"/>
      <c r="D77" s="106"/>
      <c r="E77" s="107"/>
    </row>
    <row r="78" spans="1:5" ht="31.5" x14ac:dyDescent="0.25">
      <c r="A78" s="86" t="s">
        <v>290</v>
      </c>
      <c r="B78" s="87" t="s">
        <v>139</v>
      </c>
      <c r="C78" s="53"/>
      <c r="D78" s="53"/>
      <c r="E78" s="88"/>
    </row>
    <row r="79" spans="1:5" ht="31.5" x14ac:dyDescent="0.25">
      <c r="A79" s="89"/>
      <c r="B79" s="90"/>
      <c r="C79" s="91" t="s">
        <v>255</v>
      </c>
      <c r="D79" s="92" t="s">
        <v>256</v>
      </c>
      <c r="E79" s="93">
        <v>0</v>
      </c>
    </row>
    <row r="80" spans="1:5" ht="15.75" thickBot="1" x14ac:dyDescent="0.25">
      <c r="A80" s="94" t="s">
        <v>171</v>
      </c>
      <c r="B80" s="95"/>
      <c r="C80" s="96" t="s">
        <v>288</v>
      </c>
      <c r="D80" s="97" t="s">
        <v>171</v>
      </c>
      <c r="E80" s="98">
        <v>0</v>
      </c>
    </row>
    <row r="81" spans="1:5" s="68" customFormat="1" ht="16.5" customHeight="1" thickBot="1" x14ac:dyDescent="0.3">
      <c r="A81" s="99"/>
      <c r="B81" s="100"/>
      <c r="C81" s="101" t="s">
        <v>274</v>
      </c>
      <c r="D81" s="92" t="s">
        <v>275</v>
      </c>
      <c r="E81" s="102">
        <f>SUM(E79)</f>
        <v>0</v>
      </c>
    </row>
    <row r="82" spans="1:5" s="68" customFormat="1" ht="15.75" customHeight="1" x14ac:dyDescent="0.2">
      <c r="A82" s="103"/>
      <c r="B82" s="104"/>
      <c r="C82" s="105"/>
      <c r="D82" s="106"/>
      <c r="E82" s="107"/>
    </row>
    <row r="83" spans="1:5" ht="15.75" x14ac:dyDescent="0.25">
      <c r="A83" s="86" t="s">
        <v>291</v>
      </c>
      <c r="B83" s="87" t="s">
        <v>149</v>
      </c>
      <c r="C83" s="53"/>
      <c r="D83" s="53"/>
      <c r="E83" s="88"/>
    </row>
    <row r="84" spans="1:5" ht="31.5" x14ac:dyDescent="0.25">
      <c r="A84" s="89"/>
      <c r="B84" s="90"/>
      <c r="C84" s="91" t="s">
        <v>255</v>
      </c>
      <c r="D84" s="92" t="s">
        <v>256</v>
      </c>
      <c r="E84" s="93">
        <v>9567155</v>
      </c>
    </row>
    <row r="85" spans="1:5" ht="15.75" thickBot="1" x14ac:dyDescent="0.25">
      <c r="A85" s="94">
        <v>1</v>
      </c>
      <c r="B85" s="95"/>
      <c r="C85" s="96" t="s">
        <v>277</v>
      </c>
      <c r="D85" s="97" t="s">
        <v>258</v>
      </c>
      <c r="E85" s="98">
        <v>-4931560</v>
      </c>
    </row>
    <row r="86" spans="1:5" s="68" customFormat="1" ht="16.5" customHeight="1" thickBot="1" x14ac:dyDescent="0.3">
      <c r="A86" s="99"/>
      <c r="B86" s="100"/>
      <c r="C86" s="101" t="s">
        <v>274</v>
      </c>
      <c r="D86" s="92" t="s">
        <v>275</v>
      </c>
      <c r="E86" s="102">
        <f>SUM(E84:E85)</f>
        <v>4635595</v>
      </c>
    </row>
    <row r="87" spans="1:5" s="68" customFormat="1" ht="15.75" customHeight="1" x14ac:dyDescent="0.2">
      <c r="A87" s="103"/>
      <c r="B87" s="104"/>
      <c r="C87" s="105"/>
      <c r="D87" s="106"/>
      <c r="E87" s="107"/>
    </row>
    <row r="88" spans="1:5" ht="15.75" x14ac:dyDescent="0.25">
      <c r="A88" s="86" t="s">
        <v>292</v>
      </c>
      <c r="B88" s="87" t="s">
        <v>154</v>
      </c>
      <c r="C88" s="53"/>
      <c r="D88" s="53"/>
      <c r="E88" s="88"/>
    </row>
    <row r="89" spans="1:5" ht="31.5" x14ac:dyDescent="0.25">
      <c r="A89" s="89"/>
      <c r="B89" s="90"/>
      <c r="C89" s="91" t="s">
        <v>255</v>
      </c>
      <c r="D89" s="92" t="s">
        <v>256</v>
      </c>
      <c r="E89" s="93">
        <v>6775804</v>
      </c>
    </row>
    <row r="90" spans="1:5" ht="15.75" thickBot="1" x14ac:dyDescent="0.25">
      <c r="A90" s="94">
        <v>1</v>
      </c>
      <c r="B90" s="95"/>
      <c r="C90" s="96" t="s">
        <v>277</v>
      </c>
      <c r="D90" s="97" t="s">
        <v>258</v>
      </c>
      <c r="E90" s="98">
        <v>1305761</v>
      </c>
    </row>
    <row r="91" spans="1:5" s="68" customFormat="1" ht="16.5" customHeight="1" thickBot="1" x14ac:dyDescent="0.3">
      <c r="A91" s="99"/>
      <c r="B91" s="100"/>
      <c r="C91" s="101" t="s">
        <v>274</v>
      </c>
      <c r="D91" s="92" t="s">
        <v>275</v>
      </c>
      <c r="E91" s="102">
        <f>SUM(E89:E90)</f>
        <v>8081565</v>
      </c>
    </row>
    <row r="92" spans="1:5" s="68" customFormat="1" ht="15.75" customHeight="1" x14ac:dyDescent="0.2">
      <c r="A92" s="103"/>
      <c r="B92" s="104"/>
      <c r="C92" s="105"/>
      <c r="D92" s="106"/>
      <c r="E92" s="107"/>
    </row>
    <row r="93" spans="1:5" ht="15.75" x14ac:dyDescent="0.25">
      <c r="A93" s="86" t="s">
        <v>293</v>
      </c>
      <c r="B93" s="87" t="s">
        <v>164</v>
      </c>
      <c r="C93" s="53"/>
      <c r="D93" s="53"/>
      <c r="E93" s="88"/>
    </row>
    <row r="94" spans="1:5" ht="31.5" x14ac:dyDescent="0.25">
      <c r="A94" s="89"/>
      <c r="B94" s="90"/>
      <c r="C94" s="91" t="s">
        <v>255</v>
      </c>
      <c r="D94" s="92" t="s">
        <v>256</v>
      </c>
      <c r="E94" s="93">
        <v>0</v>
      </c>
    </row>
    <row r="95" spans="1:5" ht="15.75" thickBot="1" x14ac:dyDescent="0.25">
      <c r="A95" s="94" t="s">
        <v>171</v>
      </c>
      <c r="B95" s="95"/>
      <c r="C95" s="96" t="s">
        <v>288</v>
      </c>
      <c r="D95" s="97" t="s">
        <v>171</v>
      </c>
      <c r="E95" s="98">
        <v>0</v>
      </c>
    </row>
    <row r="96" spans="1:5" s="68" customFormat="1" ht="16.5" customHeight="1" thickBot="1" x14ac:dyDescent="0.3">
      <c r="A96" s="99"/>
      <c r="B96" s="100"/>
      <c r="C96" s="101" t="s">
        <v>274</v>
      </c>
      <c r="D96" s="92" t="s">
        <v>275</v>
      </c>
      <c r="E96" s="102">
        <f>SUM(E94)</f>
        <v>0</v>
      </c>
    </row>
    <row r="97" spans="1:5" s="68" customFormat="1" ht="15.75" customHeight="1" x14ac:dyDescent="0.2">
      <c r="A97" s="103"/>
      <c r="B97" s="104"/>
      <c r="C97" s="105"/>
      <c r="D97" s="106"/>
      <c r="E97" s="107"/>
    </row>
    <row r="98" spans="1:5" ht="15.75" x14ac:dyDescent="0.25">
      <c r="A98" s="86" t="s">
        <v>294</v>
      </c>
      <c r="B98" s="87" t="s">
        <v>174</v>
      </c>
      <c r="C98" s="53"/>
      <c r="D98" s="53"/>
      <c r="E98" s="88"/>
    </row>
    <row r="99" spans="1:5" ht="31.5" x14ac:dyDescent="0.25">
      <c r="A99" s="89"/>
      <c r="B99" s="90"/>
      <c r="C99" s="91" t="s">
        <v>255</v>
      </c>
      <c r="D99" s="92" t="s">
        <v>256</v>
      </c>
      <c r="E99" s="93">
        <v>3563209</v>
      </c>
    </row>
    <row r="100" spans="1:5" ht="15.75" thickBot="1" x14ac:dyDescent="0.25">
      <c r="A100" s="94">
        <v>1</v>
      </c>
      <c r="B100" s="95"/>
      <c r="C100" s="96" t="s">
        <v>277</v>
      </c>
      <c r="D100" s="97" t="s">
        <v>258</v>
      </c>
      <c r="E100" s="98">
        <v>-3602623</v>
      </c>
    </row>
    <row r="101" spans="1:5" s="68" customFormat="1" ht="16.5" customHeight="1" thickBot="1" x14ac:dyDescent="0.3">
      <c r="A101" s="99"/>
      <c r="B101" s="100"/>
      <c r="C101" s="101" t="s">
        <v>274</v>
      </c>
      <c r="D101" s="92" t="s">
        <v>275</v>
      </c>
      <c r="E101" s="102">
        <f>SUM(E99:E100)</f>
        <v>-39414</v>
      </c>
    </row>
    <row r="102" spans="1:5" s="68" customFormat="1" ht="15.75" customHeight="1" x14ac:dyDescent="0.2">
      <c r="A102" s="103"/>
      <c r="B102" s="104"/>
      <c r="C102" s="105"/>
      <c r="D102" s="106"/>
      <c r="E102" s="107"/>
    </row>
    <row r="103" spans="1:5" ht="15.75" x14ac:dyDescent="0.25">
      <c r="A103" s="86" t="s">
        <v>295</v>
      </c>
      <c r="B103" s="87" t="s">
        <v>181</v>
      </c>
      <c r="C103" s="53"/>
      <c r="D103" s="53"/>
      <c r="E103" s="88"/>
    </row>
    <row r="104" spans="1:5" ht="31.5" x14ac:dyDescent="0.25">
      <c r="A104" s="89"/>
      <c r="B104" s="90"/>
      <c r="C104" s="91" t="s">
        <v>255</v>
      </c>
      <c r="D104" s="92" t="s">
        <v>256</v>
      </c>
      <c r="E104" s="93">
        <v>421361</v>
      </c>
    </row>
    <row r="105" spans="1:5" ht="15.75" thickBot="1" x14ac:dyDescent="0.25">
      <c r="A105" s="94">
        <v>1</v>
      </c>
      <c r="B105" s="95"/>
      <c r="C105" s="96" t="s">
        <v>296</v>
      </c>
      <c r="D105" s="97" t="s">
        <v>258</v>
      </c>
      <c r="E105" s="98">
        <v>-421361</v>
      </c>
    </row>
    <row r="106" spans="1:5" s="68" customFormat="1" ht="16.5" customHeight="1" thickBot="1" x14ac:dyDescent="0.3">
      <c r="A106" s="99"/>
      <c r="B106" s="100"/>
      <c r="C106" s="101" t="s">
        <v>274</v>
      </c>
      <c r="D106" s="92" t="s">
        <v>275</v>
      </c>
      <c r="E106" s="102">
        <f>SUM(E104:E105)</f>
        <v>0</v>
      </c>
    </row>
    <row r="107" spans="1:5" s="68" customFormat="1" ht="15.75" customHeight="1" x14ac:dyDescent="0.2">
      <c r="A107" s="103"/>
      <c r="B107" s="104"/>
      <c r="C107" s="105"/>
      <c r="D107" s="106"/>
      <c r="E107" s="107"/>
    </row>
    <row r="108" spans="1:5" ht="15.75" x14ac:dyDescent="0.25">
      <c r="A108" s="86" t="s">
        <v>297</v>
      </c>
      <c r="B108" s="87" t="s">
        <v>188</v>
      </c>
      <c r="C108" s="53"/>
      <c r="D108" s="53"/>
      <c r="E108" s="88"/>
    </row>
    <row r="109" spans="1:5" ht="31.5" x14ac:dyDescent="0.25">
      <c r="A109" s="89"/>
      <c r="B109" s="90"/>
      <c r="C109" s="91" t="s">
        <v>255</v>
      </c>
      <c r="D109" s="92" t="s">
        <v>256</v>
      </c>
      <c r="E109" s="93">
        <v>0</v>
      </c>
    </row>
    <row r="110" spans="1:5" ht="15.75" thickBot="1" x14ac:dyDescent="0.25">
      <c r="A110" s="94" t="s">
        <v>171</v>
      </c>
      <c r="B110" s="95"/>
      <c r="C110" s="96" t="s">
        <v>288</v>
      </c>
      <c r="D110" s="97" t="s">
        <v>171</v>
      </c>
      <c r="E110" s="98">
        <v>0</v>
      </c>
    </row>
    <row r="111" spans="1:5" s="68" customFormat="1" ht="16.5" customHeight="1" thickBot="1" x14ac:dyDescent="0.3">
      <c r="A111" s="99"/>
      <c r="B111" s="100"/>
      <c r="C111" s="101" t="s">
        <v>274</v>
      </c>
      <c r="D111" s="92" t="s">
        <v>275</v>
      </c>
      <c r="E111" s="102">
        <f>SUM(E109)</f>
        <v>0</v>
      </c>
    </row>
    <row r="112" spans="1:5" s="68" customFormat="1" ht="15.75" customHeight="1" x14ac:dyDescent="0.2">
      <c r="A112" s="103"/>
      <c r="B112" s="104"/>
      <c r="C112" s="105"/>
      <c r="D112" s="106"/>
      <c r="E112" s="107"/>
    </row>
    <row r="113" spans="1:5" ht="15.75" x14ac:dyDescent="0.25">
      <c r="A113" s="86" t="s">
        <v>298</v>
      </c>
      <c r="B113" s="87" t="s">
        <v>197</v>
      </c>
      <c r="C113" s="53"/>
      <c r="D113" s="53"/>
      <c r="E113" s="88"/>
    </row>
    <row r="114" spans="1:5" ht="31.5" x14ac:dyDescent="0.25">
      <c r="A114" s="89"/>
      <c r="B114" s="90"/>
      <c r="C114" s="91" t="s">
        <v>255</v>
      </c>
      <c r="D114" s="92" t="s">
        <v>256</v>
      </c>
      <c r="E114" s="93">
        <v>0</v>
      </c>
    </row>
    <row r="115" spans="1:5" ht="15.75" thickBot="1" x14ac:dyDescent="0.25">
      <c r="A115" s="94">
        <v>1</v>
      </c>
      <c r="B115" s="95"/>
      <c r="C115" s="96" t="s">
        <v>277</v>
      </c>
      <c r="D115" s="97" t="s">
        <v>258</v>
      </c>
      <c r="E115" s="98">
        <v>8</v>
      </c>
    </row>
    <row r="116" spans="1:5" s="68" customFormat="1" ht="16.5" customHeight="1" thickBot="1" x14ac:dyDescent="0.3">
      <c r="A116" s="99"/>
      <c r="B116" s="100"/>
      <c r="C116" s="101" t="s">
        <v>274</v>
      </c>
      <c r="D116" s="92" t="s">
        <v>275</v>
      </c>
      <c r="E116" s="102">
        <f>SUM(E114:E115)</f>
        <v>8</v>
      </c>
    </row>
    <row r="117" spans="1:5" s="68" customFormat="1" ht="15.75" customHeight="1" x14ac:dyDescent="0.2">
      <c r="A117" s="103"/>
      <c r="B117" s="104"/>
      <c r="C117" s="105"/>
      <c r="D117" s="106"/>
      <c r="E117" s="107"/>
    </row>
    <row r="118" spans="1:5" ht="15.75" x14ac:dyDescent="0.25">
      <c r="A118" s="86" t="s">
        <v>299</v>
      </c>
      <c r="B118" s="87" t="s">
        <v>204</v>
      </c>
      <c r="C118" s="53"/>
      <c r="D118" s="53"/>
      <c r="E118" s="88"/>
    </row>
    <row r="119" spans="1:5" ht="31.5" x14ac:dyDescent="0.25">
      <c r="A119" s="89"/>
      <c r="B119" s="90"/>
      <c r="C119" s="91" t="s">
        <v>255</v>
      </c>
      <c r="D119" s="92" t="s">
        <v>256</v>
      </c>
      <c r="E119" s="93">
        <v>-15912</v>
      </c>
    </row>
    <row r="120" spans="1:5" ht="15.75" thickBot="1" x14ac:dyDescent="0.25">
      <c r="A120" s="94" t="s">
        <v>171</v>
      </c>
      <c r="B120" s="95"/>
      <c r="C120" s="96" t="s">
        <v>288</v>
      </c>
      <c r="D120" s="97" t="s">
        <v>171</v>
      </c>
      <c r="E120" s="98">
        <v>0</v>
      </c>
    </row>
    <row r="121" spans="1:5" s="68" customFormat="1" ht="16.5" customHeight="1" thickBot="1" x14ac:dyDescent="0.3">
      <c r="A121" s="99"/>
      <c r="B121" s="100"/>
      <c r="C121" s="101" t="s">
        <v>274</v>
      </c>
      <c r="D121" s="92" t="s">
        <v>275</v>
      </c>
      <c r="E121" s="102">
        <f>SUM(E119)</f>
        <v>-15912</v>
      </c>
    </row>
    <row r="122" spans="1:5" s="68" customFormat="1" ht="15.75" customHeight="1" thickBot="1" x14ac:dyDescent="0.25">
      <c r="A122" s="103"/>
      <c r="B122" s="104"/>
      <c r="C122" s="105"/>
      <c r="D122" s="106"/>
      <c r="E122" s="107"/>
    </row>
    <row r="123" spans="1:5" s="113" customFormat="1" ht="19.5" customHeight="1" thickBot="1" x14ac:dyDescent="0.3">
      <c r="A123" s="108"/>
      <c r="B123" s="109"/>
      <c r="C123" s="110"/>
      <c r="D123" s="111" t="s">
        <v>300</v>
      </c>
      <c r="E123" s="112">
        <f>+E121+E116+E111+E106+E101+E96+E91+E86+E81+E76+E71+E66+E61+E56+E51+E46+E40+E34+E29</f>
        <v>-18548261</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REPORTING&amp;RYALE-NEW HAVEN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9"/>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208</v>
      </c>
      <c r="B4" s="477"/>
      <c r="C4" s="477"/>
      <c r="D4" s="477"/>
      <c r="E4" s="477"/>
      <c r="F4" s="477"/>
    </row>
    <row r="5" spans="1:6" ht="15.75" x14ac:dyDescent="0.25">
      <c r="A5" s="477" t="s">
        <v>301</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302</v>
      </c>
      <c r="C9" s="124" t="s">
        <v>303</v>
      </c>
      <c r="D9" s="124" t="s">
        <v>251</v>
      </c>
      <c r="E9" s="124" t="s">
        <v>252</v>
      </c>
      <c r="F9" s="125" t="s">
        <v>304</v>
      </c>
    </row>
    <row r="10" spans="1:6" s="132" customFormat="1" ht="31.5" x14ac:dyDescent="0.25">
      <c r="A10" s="126"/>
      <c r="B10" s="127"/>
      <c r="C10" s="128"/>
      <c r="D10" s="129" t="s">
        <v>305</v>
      </c>
      <c r="E10" s="130" t="s">
        <v>306</v>
      </c>
      <c r="F10" s="131">
        <v>5798059</v>
      </c>
    </row>
    <row r="11" spans="1:6" ht="15.75" x14ac:dyDescent="0.25">
      <c r="A11" s="133" t="s">
        <v>254</v>
      </c>
      <c r="B11" s="134" t="s">
        <v>10</v>
      </c>
      <c r="C11" s="135"/>
      <c r="D11" s="136"/>
      <c r="E11" s="136"/>
      <c r="F11" s="137"/>
    </row>
    <row r="12" spans="1:6" ht="15.75" thickBot="1" x14ac:dyDescent="0.25">
      <c r="A12" s="138"/>
      <c r="B12" s="139"/>
      <c r="C12" s="140" t="s">
        <v>171</v>
      </c>
      <c r="D12" s="140" t="s">
        <v>288</v>
      </c>
      <c r="E12" s="141" t="s">
        <v>171</v>
      </c>
      <c r="F12" s="142">
        <v>0</v>
      </c>
    </row>
    <row r="13" spans="1:6" ht="16.5" thickBot="1" x14ac:dyDescent="0.3">
      <c r="A13" s="143"/>
      <c r="B13" s="144"/>
      <c r="C13" s="145"/>
      <c r="D13" s="146" t="s">
        <v>307</v>
      </c>
      <c r="E13" s="147" t="s">
        <v>308</v>
      </c>
      <c r="F13" s="148">
        <v>0</v>
      </c>
    </row>
    <row r="14" spans="1:6" ht="15.75" x14ac:dyDescent="0.25">
      <c r="A14" s="149"/>
      <c r="B14" s="150"/>
      <c r="C14" s="151"/>
      <c r="D14" s="152"/>
      <c r="E14" s="153"/>
      <c r="F14" s="154"/>
    </row>
    <row r="15" spans="1:6" ht="15.75" x14ac:dyDescent="0.25">
      <c r="A15" s="133" t="s">
        <v>276</v>
      </c>
      <c r="B15" s="134" t="s">
        <v>40</v>
      </c>
      <c r="C15" s="135"/>
      <c r="D15" s="136"/>
      <c r="E15" s="136"/>
      <c r="F15" s="137"/>
    </row>
    <row r="16" spans="1:6" ht="15.75" thickBot="1" x14ac:dyDescent="0.25">
      <c r="A16" s="138"/>
      <c r="B16" s="139"/>
      <c r="C16" s="140" t="s">
        <v>171</v>
      </c>
      <c r="D16" s="140" t="s">
        <v>288</v>
      </c>
      <c r="E16" s="141" t="s">
        <v>171</v>
      </c>
      <c r="F16" s="142">
        <v>0</v>
      </c>
    </row>
    <row r="17" spans="1:6" ht="16.5" thickBot="1" x14ac:dyDescent="0.3">
      <c r="A17" s="143"/>
      <c r="B17" s="144"/>
      <c r="C17" s="145"/>
      <c r="D17" s="146" t="s">
        <v>307</v>
      </c>
      <c r="E17" s="147" t="s">
        <v>308</v>
      </c>
      <c r="F17" s="148">
        <v>0</v>
      </c>
    </row>
    <row r="18" spans="1:6" ht="15.75" x14ac:dyDescent="0.25">
      <c r="A18" s="149"/>
      <c r="B18" s="150"/>
      <c r="C18" s="151"/>
      <c r="D18" s="152"/>
      <c r="E18" s="153"/>
      <c r="F18" s="154"/>
    </row>
    <row r="19" spans="1:6" ht="15.75" x14ac:dyDescent="0.25">
      <c r="A19" s="133" t="s">
        <v>278</v>
      </c>
      <c r="B19" s="134" t="s">
        <v>52</v>
      </c>
      <c r="C19" s="135"/>
      <c r="D19" s="136"/>
      <c r="E19" s="136"/>
      <c r="F19" s="137"/>
    </row>
    <row r="20" spans="1:6" ht="30.75" thickBot="1" x14ac:dyDescent="0.25">
      <c r="A20" s="138">
        <v>1</v>
      </c>
      <c r="B20" s="139"/>
      <c r="C20" s="140" t="s">
        <v>10</v>
      </c>
      <c r="D20" s="140" t="s">
        <v>309</v>
      </c>
      <c r="E20" s="141" t="s">
        <v>258</v>
      </c>
      <c r="F20" s="142">
        <v>98959</v>
      </c>
    </row>
    <row r="21" spans="1:6" ht="16.5" thickBot="1" x14ac:dyDescent="0.3">
      <c r="A21" s="143"/>
      <c r="B21" s="144"/>
      <c r="C21" s="145"/>
      <c r="D21" s="146" t="s">
        <v>307</v>
      </c>
      <c r="E21" s="147" t="s">
        <v>308</v>
      </c>
      <c r="F21" s="148">
        <f>SUM(F20:F20)</f>
        <v>98959</v>
      </c>
    </row>
    <row r="22" spans="1:6" ht="15.75" x14ac:dyDescent="0.25">
      <c r="A22" s="149"/>
      <c r="B22" s="150"/>
      <c r="C22" s="151"/>
      <c r="D22" s="152"/>
      <c r="E22" s="153"/>
      <c r="F22" s="154"/>
    </row>
    <row r="23" spans="1:6" ht="15.75" x14ac:dyDescent="0.25">
      <c r="A23" s="133" t="s">
        <v>280</v>
      </c>
      <c r="B23" s="134" t="s">
        <v>64</v>
      </c>
      <c r="C23" s="135"/>
      <c r="D23" s="136"/>
      <c r="E23" s="136"/>
      <c r="F23" s="137"/>
    </row>
    <row r="24" spans="1:6" ht="15.75" thickBot="1" x14ac:dyDescent="0.25">
      <c r="A24" s="138"/>
      <c r="B24" s="139"/>
      <c r="C24" s="140" t="s">
        <v>171</v>
      </c>
      <c r="D24" s="140" t="s">
        <v>288</v>
      </c>
      <c r="E24" s="141" t="s">
        <v>171</v>
      </c>
      <c r="F24" s="142">
        <v>0</v>
      </c>
    </row>
    <row r="25" spans="1:6" ht="16.5" thickBot="1" x14ac:dyDescent="0.3">
      <c r="A25" s="143"/>
      <c r="B25" s="144"/>
      <c r="C25" s="145"/>
      <c r="D25" s="146" t="s">
        <v>307</v>
      </c>
      <c r="E25" s="147" t="s">
        <v>308</v>
      </c>
      <c r="F25" s="148">
        <v>0</v>
      </c>
    </row>
    <row r="26" spans="1:6" ht="15.75" x14ac:dyDescent="0.25">
      <c r="A26" s="149"/>
      <c r="B26" s="150"/>
      <c r="C26" s="151"/>
      <c r="D26" s="152"/>
      <c r="E26" s="153"/>
      <c r="F26" s="154"/>
    </row>
    <row r="27" spans="1:6" ht="15.75" x14ac:dyDescent="0.25">
      <c r="A27" s="133" t="s">
        <v>283</v>
      </c>
      <c r="B27" s="134" t="s">
        <v>74</v>
      </c>
      <c r="C27" s="135"/>
      <c r="D27" s="136"/>
      <c r="E27" s="136"/>
      <c r="F27" s="137"/>
    </row>
    <row r="28" spans="1:6" ht="30.75" thickBot="1" x14ac:dyDescent="0.25">
      <c r="A28" s="138">
        <v>1</v>
      </c>
      <c r="B28" s="139"/>
      <c r="C28" s="140" t="s">
        <v>10</v>
      </c>
      <c r="D28" s="140" t="s">
        <v>310</v>
      </c>
      <c r="E28" s="141" t="s">
        <v>258</v>
      </c>
      <c r="F28" s="142">
        <v>-27</v>
      </c>
    </row>
    <row r="29" spans="1:6" ht="16.5" thickBot="1" x14ac:dyDescent="0.3">
      <c r="A29" s="143"/>
      <c r="B29" s="144"/>
      <c r="C29" s="145"/>
      <c r="D29" s="146" t="s">
        <v>307</v>
      </c>
      <c r="E29" s="147" t="s">
        <v>308</v>
      </c>
      <c r="F29" s="148">
        <f>SUM(F28:F28)</f>
        <v>-27</v>
      </c>
    </row>
    <row r="30" spans="1:6" ht="15.75" x14ac:dyDescent="0.25">
      <c r="A30" s="149"/>
      <c r="B30" s="150"/>
      <c r="C30" s="151"/>
      <c r="D30" s="152"/>
      <c r="E30" s="153"/>
      <c r="F30" s="154"/>
    </row>
    <row r="31" spans="1:6" ht="15.75" x14ac:dyDescent="0.25">
      <c r="A31" s="133" t="s">
        <v>284</v>
      </c>
      <c r="B31" s="134" t="s">
        <v>84</v>
      </c>
      <c r="C31" s="135"/>
      <c r="D31" s="136"/>
      <c r="E31" s="136"/>
      <c r="F31" s="137"/>
    </row>
    <row r="32" spans="1:6" ht="30" x14ac:dyDescent="0.2">
      <c r="A32" s="138">
        <v>1</v>
      </c>
      <c r="B32" s="139"/>
      <c r="C32" s="140" t="s">
        <v>10</v>
      </c>
      <c r="D32" s="140" t="s">
        <v>310</v>
      </c>
      <c r="E32" s="141" t="s">
        <v>258</v>
      </c>
      <c r="F32" s="142">
        <v>106447</v>
      </c>
    </row>
    <row r="33" spans="1:6" ht="30.75" thickBot="1" x14ac:dyDescent="0.25">
      <c r="A33" s="138">
        <v>2</v>
      </c>
      <c r="B33" s="139"/>
      <c r="C33" s="140" t="s">
        <v>10</v>
      </c>
      <c r="D33" s="140" t="s">
        <v>309</v>
      </c>
      <c r="E33" s="141" t="s">
        <v>258</v>
      </c>
      <c r="F33" s="142">
        <v>28459</v>
      </c>
    </row>
    <row r="34" spans="1:6" ht="16.5" thickBot="1" x14ac:dyDescent="0.3">
      <c r="A34" s="143"/>
      <c r="B34" s="144"/>
      <c r="C34" s="145"/>
      <c r="D34" s="146" t="s">
        <v>307</v>
      </c>
      <c r="E34" s="147" t="s">
        <v>308</v>
      </c>
      <c r="F34" s="148">
        <f>SUM(F32:F33)</f>
        <v>134906</v>
      </c>
    </row>
    <row r="35" spans="1:6" ht="15.75" x14ac:dyDescent="0.25">
      <c r="A35" s="149"/>
      <c r="B35" s="150"/>
      <c r="C35" s="151"/>
      <c r="D35" s="152"/>
      <c r="E35" s="153"/>
      <c r="F35" s="154"/>
    </row>
    <row r="36" spans="1:6" ht="15.75" x14ac:dyDescent="0.25">
      <c r="A36" s="133" t="s">
        <v>285</v>
      </c>
      <c r="B36" s="134" t="s">
        <v>91</v>
      </c>
      <c r="C36" s="135"/>
      <c r="D36" s="136"/>
      <c r="E36" s="136"/>
      <c r="F36" s="137"/>
    </row>
    <row r="37" spans="1:6" ht="30" x14ac:dyDescent="0.2">
      <c r="A37" s="138">
        <v>1</v>
      </c>
      <c r="B37" s="139"/>
      <c r="C37" s="140" t="s">
        <v>10</v>
      </c>
      <c r="D37" s="140" t="s">
        <v>311</v>
      </c>
      <c r="E37" s="141" t="s">
        <v>258</v>
      </c>
      <c r="F37" s="142">
        <v>1957478</v>
      </c>
    </row>
    <row r="38" spans="1:6" ht="30" x14ac:dyDescent="0.2">
      <c r="A38" s="138">
        <v>2</v>
      </c>
      <c r="B38" s="139"/>
      <c r="C38" s="140" t="s">
        <v>10</v>
      </c>
      <c r="D38" s="140" t="s">
        <v>310</v>
      </c>
      <c r="E38" s="141" t="s">
        <v>258</v>
      </c>
      <c r="F38" s="142">
        <v>-2975139</v>
      </c>
    </row>
    <row r="39" spans="1:6" ht="30.75" thickBot="1" x14ac:dyDescent="0.25">
      <c r="A39" s="138">
        <v>3</v>
      </c>
      <c r="B39" s="139"/>
      <c r="C39" s="140" t="s">
        <v>10</v>
      </c>
      <c r="D39" s="140" t="s">
        <v>309</v>
      </c>
      <c r="E39" s="141" t="s">
        <v>258</v>
      </c>
      <c r="F39" s="142">
        <v>5218163</v>
      </c>
    </row>
    <row r="40" spans="1:6" ht="16.5" thickBot="1" x14ac:dyDescent="0.3">
      <c r="A40" s="143"/>
      <c r="B40" s="144"/>
      <c r="C40" s="145"/>
      <c r="D40" s="146" t="s">
        <v>307</v>
      </c>
      <c r="E40" s="147" t="s">
        <v>308</v>
      </c>
      <c r="F40" s="148">
        <f>SUM(F37:F39)</f>
        <v>4200502</v>
      </c>
    </row>
    <row r="41" spans="1:6" ht="15.75" x14ac:dyDescent="0.25">
      <c r="A41" s="149"/>
      <c r="B41" s="150"/>
      <c r="C41" s="151"/>
      <c r="D41" s="152"/>
      <c r="E41" s="153"/>
      <c r="F41" s="154"/>
    </row>
    <row r="42" spans="1:6" ht="15.75" x14ac:dyDescent="0.25">
      <c r="A42" s="133" t="s">
        <v>286</v>
      </c>
      <c r="B42" s="134" t="s">
        <v>105</v>
      </c>
      <c r="C42" s="135"/>
      <c r="D42" s="136"/>
      <c r="E42" s="136"/>
      <c r="F42" s="137"/>
    </row>
    <row r="43" spans="1:6" ht="15.75" thickBot="1" x14ac:dyDescent="0.25">
      <c r="A43" s="138"/>
      <c r="B43" s="139"/>
      <c r="C43" s="140" t="s">
        <v>171</v>
      </c>
      <c r="D43" s="140" t="s">
        <v>288</v>
      </c>
      <c r="E43" s="141" t="s">
        <v>171</v>
      </c>
      <c r="F43" s="142">
        <v>0</v>
      </c>
    </row>
    <row r="44" spans="1:6" ht="16.5" thickBot="1" x14ac:dyDescent="0.3">
      <c r="A44" s="143"/>
      <c r="B44" s="144"/>
      <c r="C44" s="145"/>
      <c r="D44" s="146" t="s">
        <v>307</v>
      </c>
      <c r="E44" s="147" t="s">
        <v>308</v>
      </c>
      <c r="F44" s="148">
        <v>0</v>
      </c>
    </row>
    <row r="45" spans="1:6" ht="15.75" x14ac:dyDescent="0.25">
      <c r="A45" s="149"/>
      <c r="B45" s="150"/>
      <c r="C45" s="151"/>
      <c r="D45" s="152"/>
      <c r="E45" s="153"/>
      <c r="F45" s="154"/>
    </row>
    <row r="46" spans="1:6" ht="15.75" x14ac:dyDescent="0.25">
      <c r="A46" s="133" t="s">
        <v>287</v>
      </c>
      <c r="B46" s="134" t="s">
        <v>117</v>
      </c>
      <c r="C46" s="135"/>
      <c r="D46" s="136"/>
      <c r="E46" s="136"/>
      <c r="F46" s="137"/>
    </row>
    <row r="47" spans="1:6" ht="30" x14ac:dyDescent="0.2">
      <c r="A47" s="138">
        <v>1</v>
      </c>
      <c r="B47" s="139"/>
      <c r="C47" s="140" t="s">
        <v>10</v>
      </c>
      <c r="D47" s="140" t="s">
        <v>310</v>
      </c>
      <c r="E47" s="141" t="s">
        <v>258</v>
      </c>
      <c r="F47" s="142">
        <v>-35682</v>
      </c>
    </row>
    <row r="48" spans="1:6" ht="30.75" thickBot="1" x14ac:dyDescent="0.25">
      <c r="A48" s="138">
        <v>2</v>
      </c>
      <c r="B48" s="139"/>
      <c r="C48" s="140" t="s">
        <v>10</v>
      </c>
      <c r="D48" s="140" t="s">
        <v>309</v>
      </c>
      <c r="E48" s="141" t="s">
        <v>258</v>
      </c>
      <c r="F48" s="142">
        <v>38099</v>
      </c>
    </row>
    <row r="49" spans="1:6" ht="16.5" thickBot="1" x14ac:dyDescent="0.3">
      <c r="A49" s="143"/>
      <c r="B49" s="144"/>
      <c r="C49" s="145"/>
      <c r="D49" s="146" t="s">
        <v>307</v>
      </c>
      <c r="E49" s="147" t="s">
        <v>308</v>
      </c>
      <c r="F49" s="148">
        <f>SUM(F47:F48)</f>
        <v>2417</v>
      </c>
    </row>
    <row r="50" spans="1:6" ht="15.75" x14ac:dyDescent="0.25">
      <c r="A50" s="149"/>
      <c r="B50" s="150"/>
      <c r="C50" s="151"/>
      <c r="D50" s="152"/>
      <c r="E50" s="153"/>
      <c r="F50" s="154"/>
    </row>
    <row r="51" spans="1:6" ht="15.75" x14ac:dyDescent="0.25">
      <c r="A51" s="133" t="s">
        <v>289</v>
      </c>
      <c r="B51" s="134" t="s">
        <v>130</v>
      </c>
      <c r="C51" s="135"/>
      <c r="D51" s="136"/>
      <c r="E51" s="136"/>
      <c r="F51" s="137"/>
    </row>
    <row r="52" spans="1:6" ht="30" x14ac:dyDescent="0.2">
      <c r="A52" s="138">
        <v>1</v>
      </c>
      <c r="B52" s="139"/>
      <c r="C52" s="140" t="s">
        <v>10</v>
      </c>
      <c r="D52" s="140" t="s">
        <v>310</v>
      </c>
      <c r="E52" s="141" t="s">
        <v>258</v>
      </c>
      <c r="F52" s="142">
        <v>-35445</v>
      </c>
    </row>
    <row r="53" spans="1:6" ht="30.75" thickBot="1" x14ac:dyDescent="0.25">
      <c r="A53" s="138">
        <v>2</v>
      </c>
      <c r="B53" s="139"/>
      <c r="C53" s="140" t="s">
        <v>10</v>
      </c>
      <c r="D53" s="140" t="s">
        <v>309</v>
      </c>
      <c r="E53" s="141" t="s">
        <v>258</v>
      </c>
      <c r="F53" s="142">
        <v>37158</v>
      </c>
    </row>
    <row r="54" spans="1:6" ht="16.5" thickBot="1" x14ac:dyDescent="0.3">
      <c r="A54" s="143"/>
      <c r="B54" s="144"/>
      <c r="C54" s="145"/>
      <c r="D54" s="146" t="s">
        <v>307</v>
      </c>
      <c r="E54" s="147" t="s">
        <v>308</v>
      </c>
      <c r="F54" s="148">
        <f>SUM(F52:F53)</f>
        <v>1713</v>
      </c>
    </row>
    <row r="55" spans="1:6" ht="15.75" x14ac:dyDescent="0.25">
      <c r="A55" s="149"/>
      <c r="B55" s="150"/>
      <c r="C55" s="151"/>
      <c r="D55" s="152"/>
      <c r="E55" s="153"/>
      <c r="F55" s="154"/>
    </row>
    <row r="56" spans="1:6" ht="31.5" x14ac:dyDescent="0.25">
      <c r="A56" s="133" t="s">
        <v>290</v>
      </c>
      <c r="B56" s="134" t="s">
        <v>139</v>
      </c>
      <c r="C56" s="135"/>
      <c r="D56" s="136"/>
      <c r="E56" s="136"/>
      <c r="F56" s="137"/>
    </row>
    <row r="57" spans="1:6" ht="15.75" thickBot="1" x14ac:dyDescent="0.25">
      <c r="A57" s="138"/>
      <c r="B57" s="139"/>
      <c r="C57" s="140" t="s">
        <v>171</v>
      </c>
      <c r="D57" s="140" t="s">
        <v>288</v>
      </c>
      <c r="E57" s="141" t="s">
        <v>171</v>
      </c>
      <c r="F57" s="142">
        <v>0</v>
      </c>
    </row>
    <row r="58" spans="1:6" ht="16.5" thickBot="1" x14ac:dyDescent="0.3">
      <c r="A58" s="143"/>
      <c r="B58" s="144"/>
      <c r="C58" s="145"/>
      <c r="D58" s="146" t="s">
        <v>307</v>
      </c>
      <c r="E58" s="147" t="s">
        <v>308</v>
      </c>
      <c r="F58" s="148">
        <v>0</v>
      </c>
    </row>
    <row r="59" spans="1:6" ht="15.75" x14ac:dyDescent="0.25">
      <c r="A59" s="149"/>
      <c r="B59" s="150"/>
      <c r="C59" s="151"/>
      <c r="D59" s="152"/>
      <c r="E59" s="153"/>
      <c r="F59" s="154"/>
    </row>
    <row r="60" spans="1:6" ht="15.75" x14ac:dyDescent="0.25">
      <c r="A60" s="133" t="s">
        <v>291</v>
      </c>
      <c r="B60" s="134" t="s">
        <v>149</v>
      </c>
      <c r="C60" s="135"/>
      <c r="D60" s="136"/>
      <c r="E60" s="136"/>
      <c r="F60" s="137"/>
    </row>
    <row r="61" spans="1:6" ht="30" x14ac:dyDescent="0.2">
      <c r="A61" s="138">
        <v>1</v>
      </c>
      <c r="B61" s="139"/>
      <c r="C61" s="140" t="s">
        <v>10</v>
      </c>
      <c r="D61" s="140" t="s">
        <v>311</v>
      </c>
      <c r="E61" s="141" t="s">
        <v>258</v>
      </c>
      <c r="F61" s="142">
        <v>8489</v>
      </c>
    </row>
    <row r="62" spans="1:6" ht="30" x14ac:dyDescent="0.2">
      <c r="A62" s="138">
        <v>2</v>
      </c>
      <c r="B62" s="139"/>
      <c r="C62" s="140" t="s">
        <v>10</v>
      </c>
      <c r="D62" s="140" t="s">
        <v>310</v>
      </c>
      <c r="E62" s="141" t="s">
        <v>258</v>
      </c>
      <c r="F62" s="142">
        <v>9496</v>
      </c>
    </row>
    <row r="63" spans="1:6" ht="30.75" thickBot="1" x14ac:dyDescent="0.25">
      <c r="A63" s="138">
        <v>3</v>
      </c>
      <c r="B63" s="139"/>
      <c r="C63" s="140" t="s">
        <v>10</v>
      </c>
      <c r="D63" s="140" t="s">
        <v>309</v>
      </c>
      <c r="E63" s="141" t="s">
        <v>258</v>
      </c>
      <c r="F63" s="142">
        <v>54780</v>
      </c>
    </row>
    <row r="64" spans="1:6" ht="16.5" thickBot="1" x14ac:dyDescent="0.3">
      <c r="A64" s="143"/>
      <c r="B64" s="144"/>
      <c r="C64" s="145"/>
      <c r="D64" s="146" t="s">
        <v>307</v>
      </c>
      <c r="E64" s="147" t="s">
        <v>308</v>
      </c>
      <c r="F64" s="148">
        <f>SUM(F61:F63)</f>
        <v>72765</v>
      </c>
    </row>
    <row r="65" spans="1:6" ht="15.75" x14ac:dyDescent="0.25">
      <c r="A65" s="149"/>
      <c r="B65" s="150"/>
      <c r="C65" s="151"/>
      <c r="D65" s="152"/>
      <c r="E65" s="153"/>
      <c r="F65" s="154"/>
    </row>
    <row r="66" spans="1:6" ht="15.75" x14ac:dyDescent="0.25">
      <c r="A66" s="133" t="s">
        <v>292</v>
      </c>
      <c r="B66" s="134" t="s">
        <v>154</v>
      </c>
      <c r="C66" s="135"/>
      <c r="D66" s="136"/>
      <c r="E66" s="136"/>
      <c r="F66" s="137"/>
    </row>
    <row r="67" spans="1:6" ht="30" x14ac:dyDescent="0.2">
      <c r="A67" s="138">
        <v>1</v>
      </c>
      <c r="B67" s="139"/>
      <c r="C67" s="140" t="s">
        <v>10</v>
      </c>
      <c r="D67" s="140" t="s">
        <v>311</v>
      </c>
      <c r="E67" s="141" t="s">
        <v>258</v>
      </c>
      <c r="F67" s="142">
        <v>163052</v>
      </c>
    </row>
    <row r="68" spans="1:6" ht="30.75" thickBot="1" x14ac:dyDescent="0.25">
      <c r="A68" s="138">
        <v>2</v>
      </c>
      <c r="B68" s="139"/>
      <c r="C68" s="140" t="s">
        <v>10</v>
      </c>
      <c r="D68" s="140" t="s">
        <v>310</v>
      </c>
      <c r="E68" s="141" t="s">
        <v>258</v>
      </c>
      <c r="F68" s="142">
        <v>167760</v>
      </c>
    </row>
    <row r="69" spans="1:6" ht="16.5" thickBot="1" x14ac:dyDescent="0.3">
      <c r="A69" s="143"/>
      <c r="B69" s="144"/>
      <c r="C69" s="145"/>
      <c r="D69" s="146" t="s">
        <v>307</v>
      </c>
      <c r="E69" s="147" t="s">
        <v>308</v>
      </c>
      <c r="F69" s="148">
        <f>SUM(F67:F68)</f>
        <v>330812</v>
      </c>
    </row>
    <row r="70" spans="1:6" ht="15.75" x14ac:dyDescent="0.25">
      <c r="A70" s="149"/>
      <c r="B70" s="150"/>
      <c r="C70" s="151"/>
      <c r="D70" s="152"/>
      <c r="E70" s="153"/>
      <c r="F70" s="154"/>
    </row>
    <row r="71" spans="1:6" ht="15.75" x14ac:dyDescent="0.25">
      <c r="A71" s="133" t="s">
        <v>293</v>
      </c>
      <c r="B71" s="134" t="s">
        <v>164</v>
      </c>
      <c r="C71" s="135"/>
      <c r="D71" s="136"/>
      <c r="E71" s="136"/>
      <c r="F71" s="137"/>
    </row>
    <row r="72" spans="1:6" ht="15.75" thickBot="1" x14ac:dyDescent="0.25">
      <c r="A72" s="138"/>
      <c r="B72" s="139"/>
      <c r="C72" s="140" t="s">
        <v>171</v>
      </c>
      <c r="D72" s="140" t="s">
        <v>288</v>
      </c>
      <c r="E72" s="141" t="s">
        <v>171</v>
      </c>
      <c r="F72" s="142">
        <v>0</v>
      </c>
    </row>
    <row r="73" spans="1:6" ht="16.5" thickBot="1" x14ac:dyDescent="0.3">
      <c r="A73" s="143"/>
      <c r="B73" s="144"/>
      <c r="C73" s="145"/>
      <c r="D73" s="146" t="s">
        <v>307</v>
      </c>
      <c r="E73" s="147" t="s">
        <v>308</v>
      </c>
      <c r="F73" s="148">
        <v>0</v>
      </c>
    </row>
    <row r="74" spans="1:6" ht="15.75" x14ac:dyDescent="0.25">
      <c r="A74" s="149"/>
      <c r="B74" s="150"/>
      <c r="C74" s="151"/>
      <c r="D74" s="152"/>
      <c r="E74" s="153"/>
      <c r="F74" s="154"/>
    </row>
    <row r="75" spans="1:6" ht="15.75" x14ac:dyDescent="0.25">
      <c r="A75" s="133" t="s">
        <v>294</v>
      </c>
      <c r="B75" s="134" t="s">
        <v>174</v>
      </c>
      <c r="C75" s="135"/>
      <c r="D75" s="136"/>
      <c r="E75" s="136"/>
      <c r="F75" s="137"/>
    </row>
    <row r="76" spans="1:6" ht="30" x14ac:dyDescent="0.2">
      <c r="A76" s="138">
        <v>1</v>
      </c>
      <c r="B76" s="139"/>
      <c r="C76" s="140" t="s">
        <v>10</v>
      </c>
      <c r="D76" s="140" t="s">
        <v>310</v>
      </c>
      <c r="E76" s="141" t="s">
        <v>258</v>
      </c>
      <c r="F76" s="142">
        <v>265933</v>
      </c>
    </row>
    <row r="77" spans="1:6" ht="30.75" thickBot="1" x14ac:dyDescent="0.25">
      <c r="A77" s="138">
        <v>2</v>
      </c>
      <c r="B77" s="139"/>
      <c r="C77" s="140" t="s">
        <v>10</v>
      </c>
      <c r="D77" s="140" t="s">
        <v>309</v>
      </c>
      <c r="E77" s="141" t="s">
        <v>258</v>
      </c>
      <c r="F77" s="142">
        <v>22416</v>
      </c>
    </row>
    <row r="78" spans="1:6" ht="16.5" thickBot="1" x14ac:dyDescent="0.3">
      <c r="A78" s="143"/>
      <c r="B78" s="144"/>
      <c r="C78" s="145"/>
      <c r="D78" s="146" t="s">
        <v>307</v>
      </c>
      <c r="E78" s="147" t="s">
        <v>308</v>
      </c>
      <c r="F78" s="148">
        <f>SUM(F76:F77)</f>
        <v>288349</v>
      </c>
    </row>
    <row r="79" spans="1:6" ht="15.75" x14ac:dyDescent="0.25">
      <c r="A79" s="149"/>
      <c r="B79" s="150"/>
      <c r="C79" s="151"/>
      <c r="D79" s="152"/>
      <c r="E79" s="153"/>
      <c r="F79" s="154"/>
    </row>
    <row r="80" spans="1:6" ht="15.75" x14ac:dyDescent="0.25">
      <c r="A80" s="133" t="s">
        <v>295</v>
      </c>
      <c r="B80" s="134" t="s">
        <v>181</v>
      </c>
      <c r="C80" s="135"/>
      <c r="D80" s="136"/>
      <c r="E80" s="136"/>
      <c r="F80" s="137"/>
    </row>
    <row r="81" spans="1:6" ht="30.75" thickBot="1" x14ac:dyDescent="0.25">
      <c r="A81" s="138">
        <v>1</v>
      </c>
      <c r="B81" s="139"/>
      <c r="C81" s="140" t="s">
        <v>10</v>
      </c>
      <c r="D81" s="140" t="s">
        <v>310</v>
      </c>
      <c r="E81" s="141" t="s">
        <v>258</v>
      </c>
      <c r="F81" s="142">
        <v>18907</v>
      </c>
    </row>
    <row r="82" spans="1:6" ht="16.5" thickBot="1" x14ac:dyDescent="0.3">
      <c r="A82" s="143"/>
      <c r="B82" s="144"/>
      <c r="C82" s="145"/>
      <c r="D82" s="146" t="s">
        <v>307</v>
      </c>
      <c r="E82" s="147" t="s">
        <v>308</v>
      </c>
      <c r="F82" s="148">
        <f>SUM(F81:F81)</f>
        <v>18907</v>
      </c>
    </row>
    <row r="83" spans="1:6" ht="15.75" x14ac:dyDescent="0.25">
      <c r="A83" s="149"/>
      <c r="B83" s="150"/>
      <c r="C83" s="151"/>
      <c r="D83" s="152"/>
      <c r="E83" s="153"/>
      <c r="F83" s="154"/>
    </row>
    <row r="84" spans="1:6" ht="15.75" x14ac:dyDescent="0.25">
      <c r="A84" s="133" t="s">
        <v>297</v>
      </c>
      <c r="B84" s="134" t="s">
        <v>188</v>
      </c>
      <c r="C84" s="135"/>
      <c r="D84" s="136"/>
      <c r="E84" s="136"/>
      <c r="F84" s="137"/>
    </row>
    <row r="85" spans="1:6" ht="30.75" thickBot="1" x14ac:dyDescent="0.25">
      <c r="A85" s="138">
        <v>1</v>
      </c>
      <c r="B85" s="139"/>
      <c r="C85" s="140" t="s">
        <v>10</v>
      </c>
      <c r="D85" s="140" t="s">
        <v>311</v>
      </c>
      <c r="E85" s="141" t="s">
        <v>258</v>
      </c>
      <c r="F85" s="142">
        <v>2537</v>
      </c>
    </row>
    <row r="86" spans="1:6" ht="16.5" thickBot="1" x14ac:dyDescent="0.3">
      <c r="A86" s="143"/>
      <c r="B86" s="144"/>
      <c r="C86" s="145"/>
      <c r="D86" s="146" t="s">
        <v>307</v>
      </c>
      <c r="E86" s="147" t="s">
        <v>308</v>
      </c>
      <c r="F86" s="148">
        <f>SUM(F85:F85)</f>
        <v>2537</v>
      </c>
    </row>
    <row r="87" spans="1:6" ht="15.75" x14ac:dyDescent="0.25">
      <c r="A87" s="149"/>
      <c r="B87" s="150"/>
      <c r="C87" s="151"/>
      <c r="D87" s="152"/>
      <c r="E87" s="153"/>
      <c r="F87" s="154"/>
    </row>
    <row r="88" spans="1:6" ht="15.75" x14ac:dyDescent="0.25">
      <c r="A88" s="133" t="s">
        <v>298</v>
      </c>
      <c r="B88" s="134" t="s">
        <v>197</v>
      </c>
      <c r="C88" s="135"/>
      <c r="D88" s="136"/>
      <c r="E88" s="136"/>
      <c r="F88" s="137"/>
    </row>
    <row r="89" spans="1:6" ht="30" x14ac:dyDescent="0.2">
      <c r="A89" s="138">
        <v>1</v>
      </c>
      <c r="B89" s="139"/>
      <c r="C89" s="140" t="s">
        <v>10</v>
      </c>
      <c r="D89" s="140" t="s">
        <v>310</v>
      </c>
      <c r="E89" s="141" t="s">
        <v>258</v>
      </c>
      <c r="F89" s="142">
        <v>-1383</v>
      </c>
    </row>
    <row r="90" spans="1:6" ht="30.75" thickBot="1" x14ac:dyDescent="0.25">
      <c r="A90" s="138">
        <v>2</v>
      </c>
      <c r="B90" s="139"/>
      <c r="C90" s="140" t="s">
        <v>10</v>
      </c>
      <c r="D90" s="140" t="s">
        <v>309</v>
      </c>
      <c r="E90" s="141" t="s">
        <v>258</v>
      </c>
      <c r="F90" s="142">
        <v>3515</v>
      </c>
    </row>
    <row r="91" spans="1:6" ht="16.5" thickBot="1" x14ac:dyDescent="0.3">
      <c r="A91" s="143"/>
      <c r="B91" s="144"/>
      <c r="C91" s="145"/>
      <c r="D91" s="146" t="s">
        <v>307</v>
      </c>
      <c r="E91" s="147" t="s">
        <v>308</v>
      </c>
      <c r="F91" s="148">
        <f>SUM(F89:F90)</f>
        <v>2132</v>
      </c>
    </row>
    <row r="92" spans="1:6" ht="15.75" x14ac:dyDescent="0.25">
      <c r="A92" s="149"/>
      <c r="B92" s="150"/>
      <c r="C92" s="151"/>
      <c r="D92" s="152"/>
      <c r="E92" s="153"/>
      <c r="F92" s="154"/>
    </row>
    <row r="93" spans="1:6" ht="15.75" x14ac:dyDescent="0.25">
      <c r="A93" s="133" t="s">
        <v>299</v>
      </c>
      <c r="B93" s="134" t="s">
        <v>204</v>
      </c>
      <c r="C93" s="135"/>
      <c r="D93" s="136"/>
      <c r="E93" s="136"/>
      <c r="F93" s="137"/>
    </row>
    <row r="94" spans="1:6" ht="30" x14ac:dyDescent="0.2">
      <c r="A94" s="138">
        <v>1</v>
      </c>
      <c r="B94" s="139"/>
      <c r="C94" s="140" t="s">
        <v>10</v>
      </c>
      <c r="D94" s="140" t="s">
        <v>311</v>
      </c>
      <c r="E94" s="141" t="s">
        <v>258</v>
      </c>
      <c r="F94" s="142">
        <v>124239</v>
      </c>
    </row>
    <row r="95" spans="1:6" ht="30" x14ac:dyDescent="0.2">
      <c r="A95" s="138">
        <v>2</v>
      </c>
      <c r="B95" s="139"/>
      <c r="C95" s="140" t="s">
        <v>10</v>
      </c>
      <c r="D95" s="140" t="s">
        <v>310</v>
      </c>
      <c r="E95" s="141" t="s">
        <v>258</v>
      </c>
      <c r="F95" s="142">
        <v>18707</v>
      </c>
    </row>
    <row r="96" spans="1:6" ht="30.75" thickBot="1" x14ac:dyDescent="0.25">
      <c r="A96" s="138">
        <v>3</v>
      </c>
      <c r="B96" s="139"/>
      <c r="C96" s="140" t="s">
        <v>10</v>
      </c>
      <c r="D96" s="140" t="s">
        <v>309</v>
      </c>
      <c r="E96" s="141" t="s">
        <v>258</v>
      </c>
      <c r="F96" s="142">
        <v>182835</v>
      </c>
    </row>
    <row r="97" spans="1:6" ht="16.5" thickBot="1" x14ac:dyDescent="0.3">
      <c r="A97" s="143"/>
      <c r="B97" s="144"/>
      <c r="C97" s="145"/>
      <c r="D97" s="146" t="s">
        <v>307</v>
      </c>
      <c r="E97" s="147" t="s">
        <v>308</v>
      </c>
      <c r="F97" s="148">
        <f>SUM(F94:F96)</f>
        <v>325781</v>
      </c>
    </row>
    <row r="98" spans="1:6" ht="15.75" x14ac:dyDescent="0.25">
      <c r="A98" s="149"/>
      <c r="B98" s="150"/>
      <c r="C98" s="151"/>
      <c r="D98" s="152"/>
      <c r="E98" s="153"/>
      <c r="F98" s="154"/>
    </row>
    <row r="99" spans="1:6" ht="32.25" thickBot="1" x14ac:dyDescent="0.3">
      <c r="A99" s="155"/>
      <c r="B99" s="156"/>
      <c r="C99" s="156"/>
      <c r="D99" s="157" t="s">
        <v>312</v>
      </c>
      <c r="E99" s="158" t="s">
        <v>308</v>
      </c>
      <c r="F99" s="159">
        <f>+F97+F91+F86+F82+F78+F73+F69+F64+F58+F54+F49+F44+F40+F34+F29+F25+F21+F17+F13+F10</f>
        <v>11277812</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REPORTING&amp;RYALE-NEW HAVEN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208</v>
      </c>
      <c r="B4" s="479"/>
      <c r="C4" s="479"/>
      <c r="D4" s="479"/>
    </row>
    <row r="5" spans="1:5" x14ac:dyDescent="0.2">
      <c r="A5" s="479" t="s">
        <v>313</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314</v>
      </c>
      <c r="C8" s="169"/>
      <c r="D8" s="170"/>
    </row>
    <row r="9" spans="1:5" ht="14.25" customHeight="1" thickBot="1" x14ac:dyDescent="0.25">
      <c r="A9" s="172" t="s">
        <v>5</v>
      </c>
      <c r="B9" s="173" t="s">
        <v>315</v>
      </c>
      <c r="C9" s="174" t="s">
        <v>304</v>
      </c>
      <c r="D9" s="175" t="s">
        <v>252</v>
      </c>
    </row>
    <row r="10" spans="1:5" x14ac:dyDescent="0.2">
      <c r="A10" s="176"/>
      <c r="B10" s="177"/>
      <c r="C10" s="178"/>
      <c r="D10" s="179"/>
    </row>
    <row r="11" spans="1:5" x14ac:dyDescent="0.2">
      <c r="A11" s="180" t="s">
        <v>254</v>
      </c>
      <c r="B11" s="181" t="s">
        <v>10</v>
      </c>
      <c r="C11" s="182"/>
      <c r="D11" s="183"/>
    </row>
    <row r="12" spans="1:5" ht="15.75" thickBot="1" x14ac:dyDescent="0.25">
      <c r="A12" s="184">
        <v>0</v>
      </c>
      <c r="B12" s="185" t="s">
        <v>288</v>
      </c>
      <c r="C12" s="186">
        <v>0</v>
      </c>
      <c r="D12" s="187" t="s">
        <v>171</v>
      </c>
    </row>
    <row r="13" spans="1:5" ht="13.5" customHeight="1" thickBot="1" x14ac:dyDescent="0.25">
      <c r="A13" s="188"/>
      <c r="B13" s="189" t="s">
        <v>316</v>
      </c>
      <c r="C13" s="190">
        <v>0</v>
      </c>
      <c r="D13" s="191" t="s">
        <v>308</v>
      </c>
    </row>
    <row r="14" spans="1:5" ht="14.25" customHeight="1" x14ac:dyDescent="0.2">
      <c r="A14" s="192"/>
      <c r="B14" s="193"/>
      <c r="C14" s="194"/>
      <c r="D14" s="195"/>
    </row>
    <row r="15" spans="1:5" x14ac:dyDescent="0.2">
      <c r="A15" s="180" t="s">
        <v>276</v>
      </c>
      <c r="B15" s="181" t="s">
        <v>40</v>
      </c>
      <c r="C15" s="182"/>
      <c r="D15" s="183"/>
    </row>
    <row r="16" spans="1:5" ht="15.75" thickBot="1" x14ac:dyDescent="0.25">
      <c r="A16" s="184">
        <v>0</v>
      </c>
      <c r="B16" s="185" t="s">
        <v>288</v>
      </c>
      <c r="C16" s="186">
        <v>0</v>
      </c>
      <c r="D16" s="187" t="s">
        <v>171</v>
      </c>
    </row>
    <row r="17" spans="1:4" ht="13.5" customHeight="1" thickBot="1" x14ac:dyDescent="0.25">
      <c r="A17" s="188"/>
      <c r="B17" s="189" t="s">
        <v>316</v>
      </c>
      <c r="C17" s="190">
        <v>0</v>
      </c>
      <c r="D17" s="191" t="s">
        <v>308</v>
      </c>
    </row>
    <row r="18" spans="1:4" ht="14.25" customHeight="1" x14ac:dyDescent="0.2">
      <c r="A18" s="192"/>
      <c r="B18" s="193"/>
      <c r="C18" s="194"/>
      <c r="D18" s="195"/>
    </row>
    <row r="19" spans="1:4" x14ac:dyDescent="0.2">
      <c r="A19" s="180" t="s">
        <v>278</v>
      </c>
      <c r="B19" s="181" t="s">
        <v>52</v>
      </c>
      <c r="C19" s="182"/>
      <c r="D19" s="183"/>
    </row>
    <row r="20" spans="1:4" ht="15.75" thickBot="1" x14ac:dyDescent="0.25">
      <c r="A20" s="184">
        <v>0</v>
      </c>
      <c r="B20" s="185" t="s">
        <v>288</v>
      </c>
      <c r="C20" s="186">
        <v>0</v>
      </c>
      <c r="D20" s="187" t="s">
        <v>171</v>
      </c>
    </row>
    <row r="21" spans="1:4" ht="13.5" customHeight="1" thickBot="1" x14ac:dyDescent="0.25">
      <c r="A21" s="188"/>
      <c r="B21" s="189" t="s">
        <v>316</v>
      </c>
      <c r="C21" s="190">
        <v>0</v>
      </c>
      <c r="D21" s="191" t="s">
        <v>308</v>
      </c>
    </row>
    <row r="22" spans="1:4" ht="14.25" customHeight="1" x14ac:dyDescent="0.2">
      <c r="A22" s="192"/>
      <c r="B22" s="193"/>
      <c r="C22" s="194"/>
      <c r="D22" s="195"/>
    </row>
    <row r="23" spans="1:4" x14ac:dyDescent="0.2">
      <c r="A23" s="180" t="s">
        <v>280</v>
      </c>
      <c r="B23" s="181" t="s">
        <v>64</v>
      </c>
      <c r="C23" s="182"/>
      <c r="D23" s="183"/>
    </row>
    <row r="24" spans="1:4" ht="15.75" thickBot="1" x14ac:dyDescent="0.25">
      <c r="A24" s="184">
        <v>0</v>
      </c>
      <c r="B24" s="185" t="s">
        <v>288</v>
      </c>
      <c r="C24" s="186">
        <v>0</v>
      </c>
      <c r="D24" s="187" t="s">
        <v>171</v>
      </c>
    </row>
    <row r="25" spans="1:4" ht="13.5" customHeight="1" thickBot="1" x14ac:dyDescent="0.25">
      <c r="A25" s="188"/>
      <c r="B25" s="189" t="s">
        <v>316</v>
      </c>
      <c r="C25" s="190">
        <v>0</v>
      </c>
      <c r="D25" s="191" t="s">
        <v>308</v>
      </c>
    </row>
    <row r="26" spans="1:4" ht="14.25" customHeight="1" x14ac:dyDescent="0.2">
      <c r="A26" s="192"/>
      <c r="B26" s="193"/>
      <c r="C26" s="194"/>
      <c r="D26" s="195"/>
    </row>
    <row r="27" spans="1:4" x14ac:dyDescent="0.2">
      <c r="A27" s="180" t="s">
        <v>283</v>
      </c>
      <c r="B27" s="181" t="s">
        <v>74</v>
      </c>
      <c r="C27" s="182"/>
      <c r="D27" s="183"/>
    </row>
    <row r="28" spans="1:4" ht="15.75" thickBot="1" x14ac:dyDescent="0.25">
      <c r="A28" s="184">
        <v>0</v>
      </c>
      <c r="B28" s="185" t="s">
        <v>288</v>
      </c>
      <c r="C28" s="186">
        <v>0</v>
      </c>
      <c r="D28" s="187" t="s">
        <v>171</v>
      </c>
    </row>
    <row r="29" spans="1:4" ht="13.5" customHeight="1" thickBot="1" x14ac:dyDescent="0.25">
      <c r="A29" s="188"/>
      <c r="B29" s="189" t="s">
        <v>316</v>
      </c>
      <c r="C29" s="190">
        <v>0</v>
      </c>
      <c r="D29" s="191" t="s">
        <v>308</v>
      </c>
    </row>
    <row r="30" spans="1:4" ht="14.25" customHeight="1" x14ac:dyDescent="0.2">
      <c r="A30" s="192"/>
      <c r="B30" s="193"/>
      <c r="C30" s="194"/>
      <c r="D30" s="195"/>
    </row>
    <row r="31" spans="1:4" x14ac:dyDescent="0.2">
      <c r="A31" s="180" t="s">
        <v>284</v>
      </c>
      <c r="B31" s="181" t="s">
        <v>84</v>
      </c>
      <c r="C31" s="182"/>
      <c r="D31" s="183"/>
    </row>
    <row r="32" spans="1:4" ht="15.75" thickBot="1" x14ac:dyDescent="0.25">
      <c r="A32" s="184">
        <v>0</v>
      </c>
      <c r="B32" s="185" t="s">
        <v>288</v>
      </c>
      <c r="C32" s="186">
        <v>0</v>
      </c>
      <c r="D32" s="187" t="s">
        <v>171</v>
      </c>
    </row>
    <row r="33" spans="1:4" ht="13.5" customHeight="1" thickBot="1" x14ac:dyDescent="0.25">
      <c r="A33" s="188"/>
      <c r="B33" s="189" t="s">
        <v>316</v>
      </c>
      <c r="C33" s="190">
        <v>0</v>
      </c>
      <c r="D33" s="191" t="s">
        <v>308</v>
      </c>
    </row>
    <row r="34" spans="1:4" ht="14.25" customHeight="1" x14ac:dyDescent="0.2">
      <c r="A34" s="192"/>
      <c r="B34" s="193"/>
      <c r="C34" s="194"/>
      <c r="D34" s="195"/>
    </row>
    <row r="35" spans="1:4" x14ac:dyDescent="0.2">
      <c r="A35" s="180" t="s">
        <v>285</v>
      </c>
      <c r="B35" s="181" t="s">
        <v>91</v>
      </c>
      <c r="C35" s="182"/>
      <c r="D35" s="183"/>
    </row>
    <row r="36" spans="1:4" ht="15.75" thickBot="1" x14ac:dyDescent="0.25">
      <c r="A36" s="184">
        <v>0</v>
      </c>
      <c r="B36" s="185" t="s">
        <v>288</v>
      </c>
      <c r="C36" s="186">
        <v>0</v>
      </c>
      <c r="D36" s="187" t="s">
        <v>171</v>
      </c>
    </row>
    <row r="37" spans="1:4" ht="13.5" customHeight="1" thickBot="1" x14ac:dyDescent="0.25">
      <c r="A37" s="188"/>
      <c r="B37" s="189" t="s">
        <v>316</v>
      </c>
      <c r="C37" s="190">
        <v>0</v>
      </c>
      <c r="D37" s="191" t="s">
        <v>308</v>
      </c>
    </row>
    <row r="38" spans="1:4" ht="14.25" customHeight="1" x14ac:dyDescent="0.2">
      <c r="A38" s="192"/>
      <c r="B38" s="193"/>
      <c r="C38" s="194"/>
      <c r="D38" s="195"/>
    </row>
    <row r="39" spans="1:4" x14ac:dyDescent="0.2">
      <c r="A39" s="180" t="s">
        <v>286</v>
      </c>
      <c r="B39" s="181" t="s">
        <v>105</v>
      </c>
      <c r="C39" s="182"/>
      <c r="D39" s="183"/>
    </row>
    <row r="40" spans="1:4" ht="15.75" thickBot="1" x14ac:dyDescent="0.25">
      <c r="A40" s="184">
        <v>0</v>
      </c>
      <c r="B40" s="185" t="s">
        <v>288</v>
      </c>
      <c r="C40" s="186">
        <v>0</v>
      </c>
      <c r="D40" s="187" t="s">
        <v>171</v>
      </c>
    </row>
    <row r="41" spans="1:4" ht="13.5" customHeight="1" thickBot="1" x14ac:dyDescent="0.25">
      <c r="A41" s="188"/>
      <c r="B41" s="189" t="s">
        <v>316</v>
      </c>
      <c r="C41" s="190">
        <v>0</v>
      </c>
      <c r="D41" s="191" t="s">
        <v>308</v>
      </c>
    </row>
    <row r="42" spans="1:4" ht="14.25" customHeight="1" x14ac:dyDescent="0.2">
      <c r="A42" s="192"/>
      <c r="B42" s="193"/>
      <c r="C42" s="194"/>
      <c r="D42" s="195"/>
    </row>
    <row r="43" spans="1:4" x14ac:dyDescent="0.2">
      <c r="A43" s="180" t="s">
        <v>287</v>
      </c>
      <c r="B43" s="181" t="s">
        <v>117</v>
      </c>
      <c r="C43" s="182"/>
      <c r="D43" s="183"/>
    </row>
    <row r="44" spans="1:4" ht="15.75" thickBot="1" x14ac:dyDescent="0.25">
      <c r="A44" s="184">
        <v>0</v>
      </c>
      <c r="B44" s="185" t="s">
        <v>288</v>
      </c>
      <c r="C44" s="186">
        <v>0</v>
      </c>
      <c r="D44" s="187" t="s">
        <v>171</v>
      </c>
    </row>
    <row r="45" spans="1:4" ht="13.5" customHeight="1" thickBot="1" x14ac:dyDescent="0.25">
      <c r="A45" s="188"/>
      <c r="B45" s="189" t="s">
        <v>316</v>
      </c>
      <c r="C45" s="190">
        <v>0</v>
      </c>
      <c r="D45" s="191" t="s">
        <v>308</v>
      </c>
    </row>
    <row r="46" spans="1:4" ht="14.25" customHeight="1" x14ac:dyDescent="0.2">
      <c r="A46" s="192"/>
      <c r="B46" s="193"/>
      <c r="C46" s="194"/>
      <c r="D46" s="195"/>
    </row>
    <row r="47" spans="1:4" x14ac:dyDescent="0.2">
      <c r="A47" s="180" t="s">
        <v>289</v>
      </c>
      <c r="B47" s="181" t="s">
        <v>130</v>
      </c>
      <c r="C47" s="182"/>
      <c r="D47" s="183"/>
    </row>
    <row r="48" spans="1:4" ht="15.75" thickBot="1" x14ac:dyDescent="0.25">
      <c r="A48" s="184">
        <v>0</v>
      </c>
      <c r="B48" s="185" t="s">
        <v>288</v>
      </c>
      <c r="C48" s="186">
        <v>0</v>
      </c>
      <c r="D48" s="187" t="s">
        <v>171</v>
      </c>
    </row>
    <row r="49" spans="1:4" ht="13.5" customHeight="1" thickBot="1" x14ac:dyDescent="0.25">
      <c r="A49" s="188"/>
      <c r="B49" s="189" t="s">
        <v>316</v>
      </c>
      <c r="C49" s="190">
        <v>0</v>
      </c>
      <c r="D49" s="191" t="s">
        <v>308</v>
      </c>
    </row>
    <row r="50" spans="1:4" ht="14.25" customHeight="1" x14ac:dyDescent="0.2">
      <c r="A50" s="192"/>
      <c r="B50" s="193"/>
      <c r="C50" s="194"/>
      <c r="D50" s="195"/>
    </row>
    <row r="51" spans="1:4" x14ac:dyDescent="0.2">
      <c r="A51" s="180" t="s">
        <v>290</v>
      </c>
      <c r="B51" s="181" t="s">
        <v>139</v>
      </c>
      <c r="C51" s="182"/>
      <c r="D51" s="183"/>
    </row>
    <row r="52" spans="1:4" ht="15.75" thickBot="1" x14ac:dyDescent="0.25">
      <c r="A52" s="184">
        <v>0</v>
      </c>
      <c r="B52" s="185" t="s">
        <v>288</v>
      </c>
      <c r="C52" s="186">
        <v>0</v>
      </c>
      <c r="D52" s="187" t="s">
        <v>171</v>
      </c>
    </row>
    <row r="53" spans="1:4" ht="13.5" customHeight="1" thickBot="1" x14ac:dyDescent="0.25">
      <c r="A53" s="188"/>
      <c r="B53" s="189" t="s">
        <v>316</v>
      </c>
      <c r="C53" s="190">
        <v>0</v>
      </c>
      <c r="D53" s="191" t="s">
        <v>308</v>
      </c>
    </row>
    <row r="54" spans="1:4" ht="14.25" customHeight="1" x14ac:dyDescent="0.2">
      <c r="A54" s="192"/>
      <c r="B54" s="193"/>
      <c r="C54" s="194"/>
      <c r="D54" s="195"/>
    </row>
    <row r="55" spans="1:4" x14ac:dyDescent="0.2">
      <c r="A55" s="180" t="s">
        <v>291</v>
      </c>
      <c r="B55" s="181" t="s">
        <v>149</v>
      </c>
      <c r="C55" s="182"/>
      <c r="D55" s="183"/>
    </row>
    <row r="56" spans="1:4" ht="15.75" thickBot="1" x14ac:dyDescent="0.25">
      <c r="A56" s="184">
        <v>0</v>
      </c>
      <c r="B56" s="185" t="s">
        <v>288</v>
      </c>
      <c r="C56" s="186">
        <v>0</v>
      </c>
      <c r="D56" s="187" t="s">
        <v>171</v>
      </c>
    </row>
    <row r="57" spans="1:4" ht="13.5" customHeight="1" thickBot="1" x14ac:dyDescent="0.25">
      <c r="A57" s="188"/>
      <c r="B57" s="189" t="s">
        <v>316</v>
      </c>
      <c r="C57" s="190">
        <v>0</v>
      </c>
      <c r="D57" s="191" t="s">
        <v>308</v>
      </c>
    </row>
    <row r="58" spans="1:4" ht="14.25" customHeight="1" x14ac:dyDescent="0.2">
      <c r="A58" s="192"/>
      <c r="B58" s="193"/>
      <c r="C58" s="194"/>
      <c r="D58" s="195"/>
    </row>
    <row r="59" spans="1:4" x14ac:dyDescent="0.2">
      <c r="A59" s="180" t="s">
        <v>292</v>
      </c>
      <c r="B59" s="181" t="s">
        <v>154</v>
      </c>
      <c r="C59" s="182"/>
      <c r="D59" s="183"/>
    </row>
    <row r="60" spans="1:4" ht="15.75" thickBot="1" x14ac:dyDescent="0.25">
      <c r="A60" s="184">
        <v>0</v>
      </c>
      <c r="B60" s="185" t="s">
        <v>288</v>
      </c>
      <c r="C60" s="186">
        <v>0</v>
      </c>
      <c r="D60" s="187" t="s">
        <v>171</v>
      </c>
    </row>
    <row r="61" spans="1:4" ht="13.5" customHeight="1" thickBot="1" x14ac:dyDescent="0.25">
      <c r="A61" s="188"/>
      <c r="B61" s="189" t="s">
        <v>316</v>
      </c>
      <c r="C61" s="190">
        <v>0</v>
      </c>
      <c r="D61" s="191" t="s">
        <v>308</v>
      </c>
    </row>
    <row r="62" spans="1:4" ht="14.25" customHeight="1" x14ac:dyDescent="0.2">
      <c r="A62" s="192"/>
      <c r="B62" s="193"/>
      <c r="C62" s="194"/>
      <c r="D62" s="195"/>
    </row>
    <row r="63" spans="1:4" x14ac:dyDescent="0.2">
      <c r="A63" s="180" t="s">
        <v>293</v>
      </c>
      <c r="B63" s="181" t="s">
        <v>164</v>
      </c>
      <c r="C63" s="182"/>
      <c r="D63" s="183"/>
    </row>
    <row r="64" spans="1:4" ht="15.75" thickBot="1" x14ac:dyDescent="0.25">
      <c r="A64" s="184">
        <v>0</v>
      </c>
      <c r="B64" s="185" t="s">
        <v>288</v>
      </c>
      <c r="C64" s="186">
        <v>0</v>
      </c>
      <c r="D64" s="187" t="s">
        <v>171</v>
      </c>
    </row>
    <row r="65" spans="1:4" ht="13.5" customHeight="1" thickBot="1" x14ac:dyDescent="0.25">
      <c r="A65" s="188"/>
      <c r="B65" s="189" t="s">
        <v>316</v>
      </c>
      <c r="C65" s="190">
        <v>0</v>
      </c>
      <c r="D65" s="191" t="s">
        <v>308</v>
      </c>
    </row>
    <row r="66" spans="1:4" ht="14.25" customHeight="1" x14ac:dyDescent="0.2">
      <c r="A66" s="192"/>
      <c r="B66" s="193"/>
      <c r="C66" s="194"/>
      <c r="D66" s="195"/>
    </row>
    <row r="67" spans="1:4" x14ac:dyDescent="0.2">
      <c r="A67" s="180" t="s">
        <v>294</v>
      </c>
      <c r="B67" s="181" t="s">
        <v>174</v>
      </c>
      <c r="C67" s="182"/>
      <c r="D67" s="183"/>
    </row>
    <row r="68" spans="1:4" ht="15.75" thickBot="1" x14ac:dyDescent="0.25">
      <c r="A68" s="184">
        <v>0</v>
      </c>
      <c r="B68" s="185" t="s">
        <v>288</v>
      </c>
      <c r="C68" s="186">
        <v>0</v>
      </c>
      <c r="D68" s="187" t="s">
        <v>171</v>
      </c>
    </row>
    <row r="69" spans="1:4" ht="13.5" customHeight="1" thickBot="1" x14ac:dyDescent="0.25">
      <c r="A69" s="188"/>
      <c r="B69" s="189" t="s">
        <v>316</v>
      </c>
      <c r="C69" s="190">
        <v>0</v>
      </c>
      <c r="D69" s="191" t="s">
        <v>308</v>
      </c>
    </row>
    <row r="70" spans="1:4" ht="14.25" customHeight="1" x14ac:dyDescent="0.2">
      <c r="A70" s="192"/>
      <c r="B70" s="193"/>
      <c r="C70" s="194"/>
      <c r="D70" s="195"/>
    </row>
    <row r="71" spans="1:4" x14ac:dyDescent="0.2">
      <c r="A71" s="180" t="s">
        <v>295</v>
      </c>
      <c r="B71" s="181" t="s">
        <v>181</v>
      </c>
      <c r="C71" s="182"/>
      <c r="D71" s="183"/>
    </row>
    <row r="72" spans="1:4" ht="15.75" thickBot="1" x14ac:dyDescent="0.25">
      <c r="A72" s="184">
        <v>0</v>
      </c>
      <c r="B72" s="185" t="s">
        <v>288</v>
      </c>
      <c r="C72" s="186">
        <v>0</v>
      </c>
      <c r="D72" s="187" t="s">
        <v>171</v>
      </c>
    </row>
    <row r="73" spans="1:4" ht="13.5" customHeight="1" thickBot="1" x14ac:dyDescent="0.25">
      <c r="A73" s="188"/>
      <c r="B73" s="189" t="s">
        <v>316</v>
      </c>
      <c r="C73" s="190">
        <v>0</v>
      </c>
      <c r="D73" s="191" t="s">
        <v>308</v>
      </c>
    </row>
    <row r="74" spans="1:4" ht="14.25" customHeight="1" x14ac:dyDescent="0.2">
      <c r="A74" s="192"/>
      <c r="B74" s="193"/>
      <c r="C74" s="194"/>
      <c r="D74" s="195"/>
    </row>
    <row r="75" spans="1:4" x14ac:dyDescent="0.2">
      <c r="A75" s="180" t="s">
        <v>297</v>
      </c>
      <c r="B75" s="181" t="s">
        <v>188</v>
      </c>
      <c r="C75" s="182"/>
      <c r="D75" s="183"/>
    </row>
    <row r="76" spans="1:4" ht="15.75" thickBot="1" x14ac:dyDescent="0.25">
      <c r="A76" s="184">
        <v>0</v>
      </c>
      <c r="B76" s="185" t="s">
        <v>288</v>
      </c>
      <c r="C76" s="186">
        <v>0</v>
      </c>
      <c r="D76" s="187" t="s">
        <v>171</v>
      </c>
    </row>
    <row r="77" spans="1:4" ht="13.5" customHeight="1" thickBot="1" x14ac:dyDescent="0.25">
      <c r="A77" s="188"/>
      <c r="B77" s="189" t="s">
        <v>316</v>
      </c>
      <c r="C77" s="190">
        <v>0</v>
      </c>
      <c r="D77" s="191" t="s">
        <v>308</v>
      </c>
    </row>
    <row r="78" spans="1:4" ht="14.25" customHeight="1" x14ac:dyDescent="0.2">
      <c r="A78" s="192"/>
      <c r="B78" s="193"/>
      <c r="C78" s="194"/>
      <c r="D78" s="195"/>
    </row>
    <row r="79" spans="1:4" x14ac:dyDescent="0.2">
      <c r="A79" s="180" t="s">
        <v>298</v>
      </c>
      <c r="B79" s="181" t="s">
        <v>197</v>
      </c>
      <c r="C79" s="182"/>
      <c r="D79" s="183"/>
    </row>
    <row r="80" spans="1:4" ht="15.75" thickBot="1" x14ac:dyDescent="0.25">
      <c r="A80" s="184">
        <v>0</v>
      </c>
      <c r="B80" s="185" t="s">
        <v>288</v>
      </c>
      <c r="C80" s="186">
        <v>0</v>
      </c>
      <c r="D80" s="187" t="s">
        <v>171</v>
      </c>
    </row>
    <row r="81" spans="1:4" ht="13.5" customHeight="1" thickBot="1" x14ac:dyDescent="0.25">
      <c r="A81" s="188"/>
      <c r="B81" s="189" t="s">
        <v>316</v>
      </c>
      <c r="C81" s="190">
        <v>0</v>
      </c>
      <c r="D81" s="191" t="s">
        <v>308</v>
      </c>
    </row>
    <row r="82" spans="1:4" ht="14.25" customHeight="1" x14ac:dyDescent="0.2">
      <c r="A82" s="192"/>
      <c r="B82" s="193"/>
      <c r="C82" s="194"/>
      <c r="D82" s="195"/>
    </row>
    <row r="83" spans="1:4" x14ac:dyDescent="0.2">
      <c r="A83" s="180" t="s">
        <v>299</v>
      </c>
      <c r="B83" s="181" t="s">
        <v>204</v>
      </c>
      <c r="C83" s="182"/>
      <c r="D83" s="183"/>
    </row>
    <row r="84" spans="1:4" ht="15.75" thickBot="1" x14ac:dyDescent="0.25">
      <c r="A84" s="184">
        <v>0</v>
      </c>
      <c r="B84" s="185" t="s">
        <v>288</v>
      </c>
      <c r="C84" s="186">
        <v>0</v>
      </c>
      <c r="D84" s="187" t="s">
        <v>171</v>
      </c>
    </row>
    <row r="85" spans="1:4" ht="13.5" customHeight="1" thickBot="1" x14ac:dyDescent="0.25">
      <c r="A85" s="188"/>
      <c r="B85" s="189" t="s">
        <v>316</v>
      </c>
      <c r="C85" s="190">
        <v>0</v>
      </c>
      <c r="D85" s="191" t="s">
        <v>308</v>
      </c>
    </row>
    <row r="86" spans="1:4" ht="14.25" customHeight="1" x14ac:dyDescent="0.2">
      <c r="A86" s="192"/>
      <c r="B86" s="193"/>
      <c r="C86" s="194"/>
      <c r="D86" s="195"/>
    </row>
    <row r="87" spans="1:4" ht="13.5" customHeight="1" thickBot="1" x14ac:dyDescent="0.25">
      <c r="B87" s="196" t="s">
        <v>317</v>
      </c>
      <c r="C87" s="197">
        <f>+C85+C81+C77+C73+C69+C65+C61+C57+C53+C49+C45+C41+C37+C33+C29+C25+C21+C17+C13</f>
        <v>0</v>
      </c>
      <c r="D87" s="198" t="s">
        <v>308</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REPORTING&amp;RYALE-NEW HAVEN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208</v>
      </c>
      <c r="B4" s="479"/>
      <c r="C4" s="479"/>
      <c r="D4" s="479"/>
    </row>
    <row r="5" spans="1:4" x14ac:dyDescent="0.2">
      <c r="A5" s="479" t="s">
        <v>318</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314</v>
      </c>
      <c r="C8" s="204"/>
      <c r="D8" s="205"/>
    </row>
    <row r="9" spans="1:4" ht="14.25" customHeight="1" thickBot="1" x14ac:dyDescent="0.25">
      <c r="A9" s="206" t="s">
        <v>5</v>
      </c>
      <c r="B9" s="207" t="s">
        <v>319</v>
      </c>
      <c r="C9" s="208" t="s">
        <v>304</v>
      </c>
      <c r="D9" s="209" t="s">
        <v>320</v>
      </c>
    </row>
    <row r="10" spans="1:4" x14ac:dyDescent="0.2">
      <c r="A10" s="176"/>
      <c r="B10" s="179"/>
      <c r="C10" s="179"/>
      <c r="D10" s="178"/>
    </row>
    <row r="11" spans="1:4" x14ac:dyDescent="0.2">
      <c r="A11" s="210" t="s">
        <v>254</v>
      </c>
      <c r="B11" s="181" t="s">
        <v>10</v>
      </c>
      <c r="C11" s="179"/>
      <c r="D11" s="211"/>
    </row>
    <row r="12" spans="1:4" ht="13.5" thickBot="1" x14ac:dyDescent="0.25">
      <c r="A12" s="212">
        <v>1</v>
      </c>
      <c r="B12" s="213" t="s">
        <v>321</v>
      </c>
      <c r="C12" s="214">
        <v>58174040</v>
      </c>
      <c r="D12" s="215" t="s">
        <v>322</v>
      </c>
    </row>
    <row r="13" spans="1:4" ht="13.5" customHeight="1" thickBot="1" x14ac:dyDescent="0.25">
      <c r="A13" s="216"/>
      <c r="B13" s="217" t="s">
        <v>225</v>
      </c>
      <c r="C13" s="218">
        <f>SUM(C12:C12)</f>
        <v>58174040</v>
      </c>
      <c r="D13" s="219"/>
    </row>
    <row r="14" spans="1:4" ht="14.25" customHeight="1" x14ac:dyDescent="0.2">
      <c r="A14" s="220"/>
      <c r="B14" s="221"/>
      <c r="C14" s="222"/>
      <c r="D14" s="223"/>
    </row>
    <row r="15" spans="1:4" x14ac:dyDescent="0.2">
      <c r="A15" s="210" t="s">
        <v>276</v>
      </c>
      <c r="B15" s="181" t="s">
        <v>40</v>
      </c>
      <c r="C15" s="179"/>
      <c r="D15" s="211"/>
    </row>
    <row r="16" spans="1:4" ht="13.5" thickBot="1" x14ac:dyDescent="0.25">
      <c r="A16" s="212">
        <v>0</v>
      </c>
      <c r="B16" s="213" t="s">
        <v>288</v>
      </c>
      <c r="C16" s="214">
        <v>0</v>
      </c>
      <c r="D16" s="215" t="s">
        <v>323</v>
      </c>
    </row>
    <row r="17" spans="1:4" ht="13.5" customHeight="1" thickBot="1" x14ac:dyDescent="0.25">
      <c r="A17" s="216"/>
      <c r="B17" s="217" t="s">
        <v>225</v>
      </c>
      <c r="C17" s="218">
        <v>0</v>
      </c>
      <c r="D17" s="219"/>
    </row>
    <row r="18" spans="1:4" ht="14.25" customHeight="1" x14ac:dyDescent="0.2">
      <c r="A18" s="220"/>
      <c r="B18" s="221"/>
      <c r="C18" s="222"/>
      <c r="D18" s="223"/>
    </row>
    <row r="19" spans="1:4" x14ac:dyDescent="0.2">
      <c r="A19" s="210" t="s">
        <v>278</v>
      </c>
      <c r="B19" s="181" t="s">
        <v>52</v>
      </c>
      <c r="C19" s="179"/>
      <c r="D19" s="211"/>
    </row>
    <row r="20" spans="1:4" ht="13.5" thickBot="1" x14ac:dyDescent="0.25">
      <c r="A20" s="212">
        <v>0</v>
      </c>
      <c r="B20" s="213" t="s">
        <v>288</v>
      </c>
      <c r="C20" s="214">
        <v>0</v>
      </c>
      <c r="D20" s="215" t="s">
        <v>323</v>
      </c>
    </row>
    <row r="21" spans="1:4" ht="13.5" customHeight="1" thickBot="1" x14ac:dyDescent="0.25">
      <c r="A21" s="216"/>
      <c r="B21" s="217" t="s">
        <v>225</v>
      </c>
      <c r="C21" s="218">
        <v>0</v>
      </c>
      <c r="D21" s="219"/>
    </row>
    <row r="22" spans="1:4" ht="14.25" customHeight="1" x14ac:dyDescent="0.2">
      <c r="A22" s="220"/>
      <c r="B22" s="221"/>
      <c r="C22" s="222"/>
      <c r="D22" s="223"/>
    </row>
    <row r="23" spans="1:4" x14ac:dyDescent="0.2">
      <c r="A23" s="210" t="s">
        <v>280</v>
      </c>
      <c r="B23" s="181" t="s">
        <v>64</v>
      </c>
      <c r="C23" s="179"/>
      <c r="D23" s="211"/>
    </row>
    <row r="24" spans="1:4" ht="13.5" thickBot="1" x14ac:dyDescent="0.25">
      <c r="A24" s="212">
        <v>0</v>
      </c>
      <c r="B24" s="213" t="s">
        <v>288</v>
      </c>
      <c r="C24" s="214">
        <v>0</v>
      </c>
      <c r="D24" s="215" t="s">
        <v>323</v>
      </c>
    </row>
    <row r="25" spans="1:4" ht="13.5" customHeight="1" thickBot="1" x14ac:dyDescent="0.25">
      <c r="A25" s="216"/>
      <c r="B25" s="217" t="s">
        <v>225</v>
      </c>
      <c r="C25" s="218">
        <v>0</v>
      </c>
      <c r="D25" s="219"/>
    </row>
    <row r="26" spans="1:4" ht="14.25" customHeight="1" x14ac:dyDescent="0.2">
      <c r="A26" s="220"/>
      <c r="B26" s="221"/>
      <c r="C26" s="222"/>
      <c r="D26" s="223"/>
    </row>
    <row r="27" spans="1:4" x14ac:dyDescent="0.2">
      <c r="A27" s="210" t="s">
        <v>283</v>
      </c>
      <c r="B27" s="181" t="s">
        <v>74</v>
      </c>
      <c r="C27" s="179"/>
      <c r="D27" s="211"/>
    </row>
    <row r="28" spans="1:4" ht="13.5" thickBot="1" x14ac:dyDescent="0.25">
      <c r="A28" s="212">
        <v>0</v>
      </c>
      <c r="B28" s="213" t="s">
        <v>288</v>
      </c>
      <c r="C28" s="214">
        <v>0</v>
      </c>
      <c r="D28" s="215" t="s">
        <v>323</v>
      </c>
    </row>
    <row r="29" spans="1:4" ht="13.5" customHeight="1" thickBot="1" x14ac:dyDescent="0.25">
      <c r="A29" s="216"/>
      <c r="B29" s="217" t="s">
        <v>225</v>
      </c>
      <c r="C29" s="218">
        <v>0</v>
      </c>
      <c r="D29" s="219"/>
    </row>
    <row r="30" spans="1:4" ht="14.25" customHeight="1" x14ac:dyDescent="0.2">
      <c r="A30" s="220"/>
      <c r="B30" s="221"/>
      <c r="C30" s="222"/>
      <c r="D30" s="223"/>
    </row>
    <row r="31" spans="1:4" x14ac:dyDescent="0.2">
      <c r="A31" s="210" t="s">
        <v>284</v>
      </c>
      <c r="B31" s="181" t="s">
        <v>84</v>
      </c>
      <c r="C31" s="179"/>
      <c r="D31" s="211"/>
    </row>
    <row r="32" spans="1:4" ht="13.5" thickBot="1" x14ac:dyDescent="0.25">
      <c r="A32" s="212">
        <v>0</v>
      </c>
      <c r="B32" s="213" t="s">
        <v>288</v>
      </c>
      <c r="C32" s="214">
        <v>0</v>
      </c>
      <c r="D32" s="215" t="s">
        <v>323</v>
      </c>
    </row>
    <row r="33" spans="1:4" ht="13.5" customHeight="1" thickBot="1" x14ac:dyDescent="0.25">
      <c r="A33" s="216"/>
      <c r="B33" s="217" t="s">
        <v>225</v>
      </c>
      <c r="C33" s="218">
        <v>0</v>
      </c>
      <c r="D33" s="219"/>
    </row>
    <row r="34" spans="1:4" ht="14.25" customHeight="1" x14ac:dyDescent="0.2">
      <c r="A34" s="220"/>
      <c r="B34" s="221"/>
      <c r="C34" s="222"/>
      <c r="D34" s="223"/>
    </row>
    <row r="35" spans="1:4" x14ac:dyDescent="0.2">
      <c r="A35" s="210" t="s">
        <v>285</v>
      </c>
      <c r="B35" s="181" t="s">
        <v>91</v>
      </c>
      <c r="C35" s="179"/>
      <c r="D35" s="211"/>
    </row>
    <row r="36" spans="1:4" ht="13.5" thickBot="1" x14ac:dyDescent="0.25">
      <c r="A36" s="212">
        <v>1</v>
      </c>
      <c r="B36" s="213" t="s">
        <v>324</v>
      </c>
      <c r="C36" s="214">
        <v>36911763</v>
      </c>
      <c r="D36" s="215" t="s">
        <v>325</v>
      </c>
    </row>
    <row r="37" spans="1:4" ht="13.5" customHeight="1" thickBot="1" x14ac:dyDescent="0.25">
      <c r="A37" s="216"/>
      <c r="B37" s="217" t="s">
        <v>225</v>
      </c>
      <c r="C37" s="218">
        <f>SUM(C36:C36)</f>
        <v>36911763</v>
      </c>
      <c r="D37" s="219"/>
    </row>
    <row r="38" spans="1:4" ht="14.25" customHeight="1" x14ac:dyDescent="0.2">
      <c r="A38" s="220"/>
      <c r="B38" s="221"/>
      <c r="C38" s="222"/>
      <c r="D38" s="223"/>
    </row>
    <row r="39" spans="1:4" x14ac:dyDescent="0.2">
      <c r="A39" s="210" t="s">
        <v>286</v>
      </c>
      <c r="B39" s="181" t="s">
        <v>105</v>
      </c>
      <c r="C39" s="179"/>
      <c r="D39" s="211"/>
    </row>
    <row r="40" spans="1:4" ht="13.5" thickBot="1" x14ac:dyDescent="0.25">
      <c r="A40" s="212">
        <v>0</v>
      </c>
      <c r="B40" s="213" t="s">
        <v>288</v>
      </c>
      <c r="C40" s="214">
        <v>0</v>
      </c>
      <c r="D40" s="215" t="s">
        <v>323</v>
      </c>
    </row>
    <row r="41" spans="1:4" ht="13.5" customHeight="1" thickBot="1" x14ac:dyDescent="0.25">
      <c r="A41" s="216"/>
      <c r="B41" s="217" t="s">
        <v>225</v>
      </c>
      <c r="C41" s="218">
        <v>0</v>
      </c>
      <c r="D41" s="219"/>
    </row>
    <row r="42" spans="1:4" ht="14.25" customHeight="1" x14ac:dyDescent="0.2">
      <c r="A42" s="220"/>
      <c r="B42" s="221"/>
      <c r="C42" s="222"/>
      <c r="D42" s="223"/>
    </row>
    <row r="43" spans="1:4" x14ac:dyDescent="0.2">
      <c r="A43" s="210" t="s">
        <v>287</v>
      </c>
      <c r="B43" s="181" t="s">
        <v>117</v>
      </c>
      <c r="C43" s="179"/>
      <c r="D43" s="211"/>
    </row>
    <row r="44" spans="1:4" ht="13.5" thickBot="1" x14ac:dyDescent="0.25">
      <c r="A44" s="212">
        <v>0</v>
      </c>
      <c r="B44" s="213" t="s">
        <v>288</v>
      </c>
      <c r="C44" s="214">
        <v>0</v>
      </c>
      <c r="D44" s="215" t="s">
        <v>323</v>
      </c>
    </row>
    <row r="45" spans="1:4" ht="13.5" customHeight="1" thickBot="1" x14ac:dyDescent="0.25">
      <c r="A45" s="216"/>
      <c r="B45" s="217" t="s">
        <v>225</v>
      </c>
      <c r="C45" s="218">
        <v>0</v>
      </c>
      <c r="D45" s="219"/>
    </row>
    <row r="46" spans="1:4" ht="14.25" customHeight="1" x14ac:dyDescent="0.2">
      <c r="A46" s="220"/>
      <c r="B46" s="221"/>
      <c r="C46" s="222"/>
      <c r="D46" s="223"/>
    </row>
    <row r="47" spans="1:4" x14ac:dyDescent="0.2">
      <c r="A47" s="210" t="s">
        <v>289</v>
      </c>
      <c r="B47" s="181" t="s">
        <v>130</v>
      </c>
      <c r="C47" s="179"/>
      <c r="D47" s="211"/>
    </row>
    <row r="48" spans="1:4" ht="13.5" thickBot="1" x14ac:dyDescent="0.25">
      <c r="A48" s="212">
        <v>0</v>
      </c>
      <c r="B48" s="213" t="s">
        <v>288</v>
      </c>
      <c r="C48" s="214">
        <v>0</v>
      </c>
      <c r="D48" s="215" t="s">
        <v>323</v>
      </c>
    </row>
    <row r="49" spans="1:4" ht="13.5" customHeight="1" thickBot="1" x14ac:dyDescent="0.25">
      <c r="A49" s="216"/>
      <c r="B49" s="217" t="s">
        <v>225</v>
      </c>
      <c r="C49" s="218">
        <v>0</v>
      </c>
      <c r="D49" s="219"/>
    </row>
    <row r="50" spans="1:4" ht="14.25" customHeight="1" x14ac:dyDescent="0.2">
      <c r="A50" s="220"/>
      <c r="B50" s="221"/>
      <c r="C50" s="222"/>
      <c r="D50" s="223"/>
    </row>
    <row r="51" spans="1:4" x14ac:dyDescent="0.2">
      <c r="A51" s="210" t="s">
        <v>290</v>
      </c>
      <c r="B51" s="181" t="s">
        <v>139</v>
      </c>
      <c r="C51" s="179"/>
      <c r="D51" s="211"/>
    </row>
    <row r="52" spans="1:4" ht="13.5" thickBot="1" x14ac:dyDescent="0.25">
      <c r="A52" s="212">
        <v>0</v>
      </c>
      <c r="B52" s="213" t="s">
        <v>288</v>
      </c>
      <c r="C52" s="214">
        <v>0</v>
      </c>
      <c r="D52" s="215" t="s">
        <v>323</v>
      </c>
    </row>
    <row r="53" spans="1:4" ht="13.5" customHeight="1" thickBot="1" x14ac:dyDescent="0.25">
      <c r="A53" s="216"/>
      <c r="B53" s="217" t="s">
        <v>225</v>
      </c>
      <c r="C53" s="218">
        <v>0</v>
      </c>
      <c r="D53" s="219"/>
    </row>
    <row r="54" spans="1:4" ht="14.25" customHeight="1" x14ac:dyDescent="0.2">
      <c r="A54" s="220"/>
      <c r="B54" s="221"/>
      <c r="C54" s="222"/>
      <c r="D54" s="223"/>
    </row>
    <row r="55" spans="1:4" x14ac:dyDescent="0.2">
      <c r="A55" s="210" t="s">
        <v>291</v>
      </c>
      <c r="B55" s="181" t="s">
        <v>149</v>
      </c>
      <c r="C55" s="179"/>
      <c r="D55" s="211"/>
    </row>
    <row r="56" spans="1:4" ht="13.5" thickBot="1" x14ac:dyDescent="0.25">
      <c r="A56" s="212">
        <v>0</v>
      </c>
      <c r="B56" s="213" t="s">
        <v>288</v>
      </c>
      <c r="C56" s="214">
        <v>0</v>
      </c>
      <c r="D56" s="215" t="s">
        <v>323</v>
      </c>
    </row>
    <row r="57" spans="1:4" ht="13.5" customHeight="1" thickBot="1" x14ac:dyDescent="0.25">
      <c r="A57" s="216"/>
      <c r="B57" s="217" t="s">
        <v>225</v>
      </c>
      <c r="C57" s="218">
        <v>0</v>
      </c>
      <c r="D57" s="219"/>
    </row>
    <row r="58" spans="1:4" ht="14.25" customHeight="1" x14ac:dyDescent="0.2">
      <c r="A58" s="220"/>
      <c r="B58" s="221"/>
      <c r="C58" s="222"/>
      <c r="D58" s="223"/>
    </row>
    <row r="59" spans="1:4" x14ac:dyDescent="0.2">
      <c r="A59" s="210" t="s">
        <v>292</v>
      </c>
      <c r="B59" s="181" t="s">
        <v>154</v>
      </c>
      <c r="C59" s="179"/>
      <c r="D59" s="211"/>
    </row>
    <row r="60" spans="1:4" ht="13.5" thickBot="1" x14ac:dyDescent="0.25">
      <c r="A60" s="212">
        <v>0</v>
      </c>
      <c r="B60" s="213" t="s">
        <v>288</v>
      </c>
      <c r="C60" s="214">
        <v>0</v>
      </c>
      <c r="D60" s="215" t="s">
        <v>323</v>
      </c>
    </row>
    <row r="61" spans="1:4" ht="13.5" customHeight="1" thickBot="1" x14ac:dyDescent="0.25">
      <c r="A61" s="216"/>
      <c r="B61" s="217" t="s">
        <v>225</v>
      </c>
      <c r="C61" s="218">
        <v>0</v>
      </c>
      <c r="D61" s="219"/>
    </row>
    <row r="62" spans="1:4" ht="14.25" customHeight="1" x14ac:dyDescent="0.2">
      <c r="A62" s="220"/>
      <c r="B62" s="221"/>
      <c r="C62" s="222"/>
      <c r="D62" s="223"/>
    </row>
    <row r="63" spans="1:4" x14ac:dyDescent="0.2">
      <c r="A63" s="210" t="s">
        <v>293</v>
      </c>
      <c r="B63" s="181" t="s">
        <v>164</v>
      </c>
      <c r="C63" s="179"/>
      <c r="D63" s="211"/>
    </row>
    <row r="64" spans="1:4" ht="13.5" thickBot="1" x14ac:dyDescent="0.25">
      <c r="A64" s="212">
        <v>0</v>
      </c>
      <c r="B64" s="213" t="s">
        <v>288</v>
      </c>
      <c r="C64" s="214">
        <v>0</v>
      </c>
      <c r="D64" s="215" t="s">
        <v>323</v>
      </c>
    </row>
    <row r="65" spans="1:4" ht="13.5" customHeight="1" thickBot="1" x14ac:dyDescent="0.25">
      <c r="A65" s="216"/>
      <c r="B65" s="217" t="s">
        <v>225</v>
      </c>
      <c r="C65" s="218">
        <v>0</v>
      </c>
      <c r="D65" s="219"/>
    </row>
    <row r="66" spans="1:4" ht="14.25" customHeight="1" x14ac:dyDescent="0.2">
      <c r="A66" s="220"/>
      <c r="B66" s="221"/>
      <c r="C66" s="222"/>
      <c r="D66" s="223"/>
    </row>
    <row r="67" spans="1:4" x14ac:dyDescent="0.2">
      <c r="A67" s="210" t="s">
        <v>294</v>
      </c>
      <c r="B67" s="181" t="s">
        <v>174</v>
      </c>
      <c r="C67" s="179"/>
      <c r="D67" s="211"/>
    </row>
    <row r="68" spans="1:4" ht="13.5" thickBot="1" x14ac:dyDescent="0.25">
      <c r="A68" s="212">
        <v>0</v>
      </c>
      <c r="B68" s="213" t="s">
        <v>288</v>
      </c>
      <c r="C68" s="214">
        <v>0</v>
      </c>
      <c r="D68" s="215" t="s">
        <v>323</v>
      </c>
    </row>
    <row r="69" spans="1:4" ht="13.5" customHeight="1" thickBot="1" x14ac:dyDescent="0.25">
      <c r="A69" s="216"/>
      <c r="B69" s="217" t="s">
        <v>225</v>
      </c>
      <c r="C69" s="218">
        <v>0</v>
      </c>
      <c r="D69" s="219"/>
    </row>
    <row r="70" spans="1:4" ht="14.25" customHeight="1" x14ac:dyDescent="0.2">
      <c r="A70" s="220"/>
      <c r="B70" s="221"/>
      <c r="C70" s="222"/>
      <c r="D70" s="223"/>
    </row>
    <row r="71" spans="1:4" x14ac:dyDescent="0.2">
      <c r="A71" s="210" t="s">
        <v>295</v>
      </c>
      <c r="B71" s="181" t="s">
        <v>181</v>
      </c>
      <c r="C71" s="179"/>
      <c r="D71" s="211"/>
    </row>
    <row r="72" spans="1:4" ht="13.5" thickBot="1" x14ac:dyDescent="0.25">
      <c r="A72" s="212">
        <v>0</v>
      </c>
      <c r="B72" s="213" t="s">
        <v>288</v>
      </c>
      <c r="C72" s="214">
        <v>0</v>
      </c>
      <c r="D72" s="215" t="s">
        <v>323</v>
      </c>
    </row>
    <row r="73" spans="1:4" ht="13.5" customHeight="1" thickBot="1" x14ac:dyDescent="0.25">
      <c r="A73" s="216"/>
      <c r="B73" s="217" t="s">
        <v>225</v>
      </c>
      <c r="C73" s="218">
        <v>0</v>
      </c>
      <c r="D73" s="219"/>
    </row>
    <row r="74" spans="1:4" ht="14.25" customHeight="1" x14ac:dyDescent="0.2">
      <c r="A74" s="220"/>
      <c r="B74" s="221"/>
      <c r="C74" s="222"/>
      <c r="D74" s="223"/>
    </row>
    <row r="75" spans="1:4" x14ac:dyDescent="0.2">
      <c r="A75" s="210" t="s">
        <v>297</v>
      </c>
      <c r="B75" s="181" t="s">
        <v>188</v>
      </c>
      <c r="C75" s="179"/>
      <c r="D75" s="211"/>
    </row>
    <row r="76" spans="1:4" ht="13.5" thickBot="1" x14ac:dyDescent="0.25">
      <c r="A76" s="212">
        <v>0</v>
      </c>
      <c r="B76" s="213" t="s">
        <v>288</v>
      </c>
      <c r="C76" s="214">
        <v>0</v>
      </c>
      <c r="D76" s="215" t="s">
        <v>323</v>
      </c>
    </row>
    <row r="77" spans="1:4" ht="13.5" customHeight="1" thickBot="1" x14ac:dyDescent="0.25">
      <c r="A77" s="216"/>
      <c r="B77" s="217" t="s">
        <v>225</v>
      </c>
      <c r="C77" s="218">
        <v>0</v>
      </c>
      <c r="D77" s="219"/>
    </row>
    <row r="78" spans="1:4" ht="14.25" customHeight="1" x14ac:dyDescent="0.2">
      <c r="A78" s="220"/>
      <c r="B78" s="221"/>
      <c r="C78" s="222"/>
      <c r="D78" s="223"/>
    </row>
    <row r="79" spans="1:4" x14ac:dyDescent="0.2">
      <c r="A79" s="210" t="s">
        <v>298</v>
      </c>
      <c r="B79" s="181" t="s">
        <v>197</v>
      </c>
      <c r="C79" s="179"/>
      <c r="D79" s="211"/>
    </row>
    <row r="80" spans="1:4" ht="13.5" thickBot="1" x14ac:dyDescent="0.25">
      <c r="A80" s="212">
        <v>0</v>
      </c>
      <c r="B80" s="213" t="s">
        <v>288</v>
      </c>
      <c r="C80" s="214">
        <v>0</v>
      </c>
      <c r="D80" s="215" t="s">
        <v>323</v>
      </c>
    </row>
    <row r="81" spans="1:4" ht="13.5" customHeight="1" thickBot="1" x14ac:dyDescent="0.25">
      <c r="A81" s="216"/>
      <c r="B81" s="217" t="s">
        <v>225</v>
      </c>
      <c r="C81" s="218">
        <v>0</v>
      </c>
      <c r="D81" s="219"/>
    </row>
    <row r="82" spans="1:4" ht="14.25" customHeight="1" x14ac:dyDescent="0.2">
      <c r="A82" s="220"/>
      <c r="B82" s="221"/>
      <c r="C82" s="222"/>
      <c r="D82" s="223"/>
    </row>
    <row r="83" spans="1:4" x14ac:dyDescent="0.2">
      <c r="A83" s="210" t="s">
        <v>299</v>
      </c>
      <c r="B83" s="181" t="s">
        <v>204</v>
      </c>
      <c r="C83" s="179"/>
      <c r="D83" s="211"/>
    </row>
    <row r="84" spans="1:4" ht="13.5" thickBot="1" x14ac:dyDescent="0.25">
      <c r="A84" s="212">
        <v>0</v>
      </c>
      <c r="B84" s="213" t="s">
        <v>288</v>
      </c>
      <c r="C84" s="214">
        <v>0</v>
      </c>
      <c r="D84" s="215" t="s">
        <v>323</v>
      </c>
    </row>
    <row r="85" spans="1:4" ht="13.5" customHeight="1" thickBot="1" x14ac:dyDescent="0.25">
      <c r="A85" s="216"/>
      <c r="B85" s="217" t="s">
        <v>225</v>
      </c>
      <c r="C85" s="218">
        <v>0</v>
      </c>
      <c r="D85" s="219"/>
    </row>
    <row r="86" spans="1:4" ht="14.25" customHeight="1" x14ac:dyDescent="0.2">
      <c r="A86" s="220"/>
      <c r="B86" s="221"/>
      <c r="C86" s="222"/>
      <c r="D86" s="223"/>
    </row>
    <row r="87" spans="1:4" ht="13.5" customHeight="1" thickBot="1" x14ac:dyDescent="0.25">
      <c r="A87" s="224"/>
      <c r="B87" s="225" t="s">
        <v>300</v>
      </c>
      <c r="C87" s="226">
        <f>+C85+C81+C77+C73+C69+C65+C61+C57+C53+C49+C45+C41+C37+C33+C29+C25+C21+C17+C13</f>
        <v>95085803</v>
      </c>
      <c r="D8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REPORTING&amp;RYALE-NEW HAVEN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208</v>
      </c>
      <c r="B4" s="482"/>
      <c r="C4" s="482"/>
      <c r="D4" s="482"/>
      <c r="E4" s="482"/>
      <c r="F4" s="482"/>
    </row>
    <row r="5" spans="1:6" s="229" customFormat="1" x14ac:dyDescent="0.2">
      <c r="A5" s="482" t="s">
        <v>326</v>
      </c>
      <c r="B5" s="482"/>
      <c r="C5" s="482"/>
      <c r="D5" s="482"/>
      <c r="E5" s="482"/>
      <c r="F5" s="482"/>
    </row>
    <row r="6" spans="1:6" s="229" customFormat="1" x14ac:dyDescent="0.2">
      <c r="A6" s="482" t="s">
        <v>327</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328</v>
      </c>
      <c r="D9" s="238" t="s">
        <v>329</v>
      </c>
      <c r="E9" s="239" t="s">
        <v>330</v>
      </c>
      <c r="F9" s="240" t="s">
        <v>331</v>
      </c>
    </row>
    <row r="10" spans="1:6" x14ac:dyDescent="0.2">
      <c r="A10" s="242"/>
      <c r="B10" s="243"/>
      <c r="C10" s="244"/>
      <c r="D10" s="245"/>
      <c r="E10" s="179"/>
      <c r="F10" s="178"/>
    </row>
    <row r="11" spans="1:6" ht="17.25" customHeight="1" thickBot="1" x14ac:dyDescent="0.25">
      <c r="A11" s="172" t="s">
        <v>219</v>
      </c>
      <c r="B11" s="246" t="s">
        <v>332</v>
      </c>
      <c r="C11" s="247"/>
      <c r="D11" s="247"/>
      <c r="E11" s="247"/>
      <c r="F11" s="248"/>
    </row>
    <row r="12" spans="1:6" ht="15.75" customHeight="1" x14ac:dyDescent="0.2">
      <c r="A12" s="249"/>
      <c r="B12" s="250" t="s">
        <v>333</v>
      </c>
      <c r="C12" s="251">
        <v>0</v>
      </c>
      <c r="D12" s="251">
        <v>0</v>
      </c>
      <c r="E12" s="251">
        <f t="shared" ref="E12:E18" si="0">D12-C12</f>
        <v>0</v>
      </c>
      <c r="F12" s="252">
        <f t="shared" ref="F12:F18" si="1">IF(C12=0,0,E12/C12)</f>
        <v>0</v>
      </c>
    </row>
    <row r="13" spans="1:6" x14ac:dyDescent="0.2">
      <c r="A13" s="253">
        <v>1</v>
      </c>
      <c r="B13" s="254" t="s">
        <v>334</v>
      </c>
      <c r="C13" s="255">
        <v>0</v>
      </c>
      <c r="D13" s="255">
        <v>0</v>
      </c>
      <c r="E13" s="255">
        <f t="shared" si="0"/>
        <v>0</v>
      </c>
      <c r="F13" s="256">
        <f t="shared" si="1"/>
        <v>0</v>
      </c>
    </row>
    <row r="14" spans="1:6" x14ac:dyDescent="0.2">
      <c r="A14" s="253">
        <v>2</v>
      </c>
      <c r="B14" s="254" t="s">
        <v>335</v>
      </c>
      <c r="C14" s="255">
        <v>0</v>
      </c>
      <c r="D14" s="255">
        <v>0</v>
      </c>
      <c r="E14" s="255">
        <f t="shared" si="0"/>
        <v>0</v>
      </c>
      <c r="F14" s="256">
        <f t="shared" si="1"/>
        <v>0</v>
      </c>
    </row>
    <row r="15" spans="1:6" x14ac:dyDescent="0.2">
      <c r="A15" s="253">
        <v>3</v>
      </c>
      <c r="B15" s="254" t="s">
        <v>336</v>
      </c>
      <c r="C15" s="255">
        <v>0</v>
      </c>
      <c r="D15" s="255">
        <v>0</v>
      </c>
      <c r="E15" s="255">
        <f t="shared" si="0"/>
        <v>0</v>
      </c>
      <c r="F15" s="256">
        <f t="shared" si="1"/>
        <v>0</v>
      </c>
    </row>
    <row r="16" spans="1:6" x14ac:dyDescent="0.2">
      <c r="A16" s="253">
        <v>4</v>
      </c>
      <c r="B16" s="254" t="s">
        <v>337</v>
      </c>
      <c r="C16" s="255">
        <v>0</v>
      </c>
      <c r="D16" s="255">
        <v>0</v>
      </c>
      <c r="E16" s="255">
        <f t="shared" si="0"/>
        <v>0</v>
      </c>
      <c r="F16" s="256">
        <f t="shared" si="1"/>
        <v>0</v>
      </c>
    </row>
    <row r="17" spans="1:6" x14ac:dyDescent="0.2">
      <c r="A17" s="257"/>
      <c r="B17" s="258" t="s">
        <v>338</v>
      </c>
      <c r="C17" s="259">
        <f>C12+(C13+C14-C15+C16)</f>
        <v>0</v>
      </c>
      <c r="D17" s="259">
        <f>D12+(D13+D14-D15+D16)</f>
        <v>0</v>
      </c>
      <c r="E17" s="259">
        <f t="shared" si="0"/>
        <v>0</v>
      </c>
      <c r="F17" s="260">
        <f t="shared" si="1"/>
        <v>0</v>
      </c>
    </row>
    <row r="18" spans="1:6" x14ac:dyDescent="0.2">
      <c r="A18" s="261">
        <v>5</v>
      </c>
      <c r="B18" s="262" t="s">
        <v>339</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226</v>
      </c>
      <c r="B20" s="246" t="s">
        <v>340</v>
      </c>
      <c r="C20" s="247"/>
      <c r="D20" s="247"/>
      <c r="E20" s="247"/>
      <c r="F20" s="248"/>
    </row>
    <row r="21" spans="1:6" ht="15.75" customHeight="1" x14ac:dyDescent="0.2">
      <c r="A21" s="249"/>
      <c r="B21" s="250" t="s">
        <v>333</v>
      </c>
      <c r="C21" s="251">
        <v>9543192</v>
      </c>
      <c r="D21" s="251">
        <v>9950415</v>
      </c>
      <c r="E21" s="251">
        <f t="shared" ref="E21:E27" si="2">D21-C21</f>
        <v>407223</v>
      </c>
      <c r="F21" s="252">
        <f t="shared" ref="F21:F27" si="3">IF(C21=0,0,E21/C21)</f>
        <v>4.2671571524496209E-2</v>
      </c>
    </row>
    <row r="22" spans="1:6" x14ac:dyDescent="0.2">
      <c r="A22" s="253">
        <v>1</v>
      </c>
      <c r="B22" s="254" t="s">
        <v>334</v>
      </c>
      <c r="C22" s="255">
        <v>0</v>
      </c>
      <c r="D22" s="255">
        <v>0</v>
      </c>
      <c r="E22" s="255">
        <f t="shared" si="2"/>
        <v>0</v>
      </c>
      <c r="F22" s="256">
        <f t="shared" si="3"/>
        <v>0</v>
      </c>
    </row>
    <row r="23" spans="1:6" x14ac:dyDescent="0.2">
      <c r="A23" s="253">
        <v>2</v>
      </c>
      <c r="B23" s="254" t="s">
        <v>335</v>
      </c>
      <c r="C23" s="255">
        <v>172124</v>
      </c>
      <c r="D23" s="255">
        <v>136551</v>
      </c>
      <c r="E23" s="255">
        <f t="shared" si="2"/>
        <v>-35573</v>
      </c>
      <c r="F23" s="256">
        <f t="shared" si="3"/>
        <v>-0.20667077223397085</v>
      </c>
    </row>
    <row r="24" spans="1:6" x14ac:dyDescent="0.2">
      <c r="A24" s="253">
        <v>3</v>
      </c>
      <c r="B24" s="254" t="s">
        <v>336</v>
      </c>
      <c r="C24" s="255">
        <v>641000</v>
      </c>
      <c r="D24" s="255">
        <v>612000</v>
      </c>
      <c r="E24" s="255">
        <f t="shared" si="2"/>
        <v>-29000</v>
      </c>
      <c r="F24" s="256">
        <f t="shared" si="3"/>
        <v>-4.5241809672386897E-2</v>
      </c>
    </row>
    <row r="25" spans="1:6" x14ac:dyDescent="0.2">
      <c r="A25" s="253">
        <v>4</v>
      </c>
      <c r="B25" s="254" t="s">
        <v>337</v>
      </c>
      <c r="C25" s="255">
        <v>876099</v>
      </c>
      <c r="D25" s="255">
        <v>950664</v>
      </c>
      <c r="E25" s="255">
        <f t="shared" si="2"/>
        <v>74565</v>
      </c>
      <c r="F25" s="256">
        <f t="shared" si="3"/>
        <v>8.5110244390188786E-2</v>
      </c>
    </row>
    <row r="26" spans="1:6" x14ac:dyDescent="0.2">
      <c r="A26" s="257"/>
      <c r="B26" s="258" t="s">
        <v>338</v>
      </c>
      <c r="C26" s="259">
        <f>C21+(C22+C23-C24+C25)</f>
        <v>9950415</v>
      </c>
      <c r="D26" s="259">
        <f>D21+(D22+D23-D24+D25)</f>
        <v>10425630</v>
      </c>
      <c r="E26" s="259">
        <f t="shared" si="2"/>
        <v>475215</v>
      </c>
      <c r="F26" s="260">
        <f t="shared" si="3"/>
        <v>4.7758309578042724E-2</v>
      </c>
    </row>
    <row r="27" spans="1:6" x14ac:dyDescent="0.2">
      <c r="A27" s="261">
        <v>5</v>
      </c>
      <c r="B27" s="262" t="s">
        <v>339</v>
      </c>
      <c r="C27" s="263">
        <v>100000</v>
      </c>
      <c r="D27" s="263">
        <v>150000</v>
      </c>
      <c r="E27" s="263">
        <f t="shared" si="2"/>
        <v>50000</v>
      </c>
      <c r="F27" s="264">
        <f t="shared" si="3"/>
        <v>0.5</v>
      </c>
    </row>
    <row r="28" spans="1:6" ht="13.5" thickBot="1" x14ac:dyDescent="0.25">
      <c r="A28" s="265"/>
      <c r="B28" s="266"/>
      <c r="C28" s="267"/>
      <c r="D28" s="267"/>
      <c r="E28" s="267"/>
      <c r="F28" s="268"/>
    </row>
    <row r="29" spans="1:6" ht="17.25" customHeight="1" thickBot="1" x14ac:dyDescent="0.25">
      <c r="A29" s="172" t="s">
        <v>227</v>
      </c>
      <c r="B29" s="246" t="s">
        <v>341</v>
      </c>
      <c r="C29" s="247"/>
      <c r="D29" s="247"/>
      <c r="E29" s="247"/>
      <c r="F29" s="248"/>
    </row>
    <row r="30" spans="1:6" ht="15.75" customHeight="1" x14ac:dyDescent="0.2">
      <c r="A30" s="249"/>
      <c r="B30" s="250" t="s">
        <v>333</v>
      </c>
      <c r="C30" s="251">
        <v>0</v>
      </c>
      <c r="D30" s="251">
        <v>0</v>
      </c>
      <c r="E30" s="251">
        <f t="shared" ref="E30:E36" si="4">D30-C30</f>
        <v>0</v>
      </c>
      <c r="F30" s="252">
        <f t="shared" ref="F30:F36" si="5">IF(C30=0,0,E30/C30)</f>
        <v>0</v>
      </c>
    </row>
    <row r="31" spans="1:6" x14ac:dyDescent="0.2">
      <c r="A31" s="253">
        <v>1</v>
      </c>
      <c r="B31" s="254" t="s">
        <v>334</v>
      </c>
      <c r="C31" s="255">
        <v>0</v>
      </c>
      <c r="D31" s="255">
        <v>0</v>
      </c>
      <c r="E31" s="255">
        <f t="shared" si="4"/>
        <v>0</v>
      </c>
      <c r="F31" s="256">
        <f t="shared" si="5"/>
        <v>0</v>
      </c>
    </row>
    <row r="32" spans="1:6" x14ac:dyDescent="0.2">
      <c r="A32" s="253">
        <v>2</v>
      </c>
      <c r="B32" s="254" t="s">
        <v>335</v>
      </c>
      <c r="C32" s="255">
        <v>0</v>
      </c>
      <c r="D32" s="255">
        <v>0</v>
      </c>
      <c r="E32" s="255">
        <f t="shared" si="4"/>
        <v>0</v>
      </c>
      <c r="F32" s="256">
        <f t="shared" si="5"/>
        <v>0</v>
      </c>
    </row>
    <row r="33" spans="1:6" x14ac:dyDescent="0.2">
      <c r="A33" s="253">
        <v>3</v>
      </c>
      <c r="B33" s="254" t="s">
        <v>336</v>
      </c>
      <c r="C33" s="255">
        <v>0</v>
      </c>
      <c r="D33" s="255">
        <v>0</v>
      </c>
      <c r="E33" s="255">
        <f t="shared" si="4"/>
        <v>0</v>
      </c>
      <c r="F33" s="256">
        <f t="shared" si="5"/>
        <v>0</v>
      </c>
    </row>
    <row r="34" spans="1:6" x14ac:dyDescent="0.2">
      <c r="A34" s="253">
        <v>4</v>
      </c>
      <c r="B34" s="254" t="s">
        <v>337</v>
      </c>
      <c r="C34" s="255">
        <v>0</v>
      </c>
      <c r="D34" s="255">
        <v>0</v>
      </c>
      <c r="E34" s="255">
        <f t="shared" si="4"/>
        <v>0</v>
      </c>
      <c r="F34" s="256">
        <f t="shared" si="5"/>
        <v>0</v>
      </c>
    </row>
    <row r="35" spans="1:6" x14ac:dyDescent="0.2">
      <c r="A35" s="257"/>
      <c r="B35" s="258" t="s">
        <v>338</v>
      </c>
      <c r="C35" s="259">
        <f>C30+(C31+C32-C33+C34)</f>
        <v>0</v>
      </c>
      <c r="D35" s="259">
        <f>D30+(D31+D32-D33+D34)</f>
        <v>0</v>
      </c>
      <c r="E35" s="259">
        <f t="shared" si="4"/>
        <v>0</v>
      </c>
      <c r="F35" s="260">
        <f t="shared" si="5"/>
        <v>0</v>
      </c>
    </row>
    <row r="36" spans="1:6" x14ac:dyDescent="0.2">
      <c r="A36" s="261">
        <v>5</v>
      </c>
      <c r="B36" s="262" t="s">
        <v>339</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REPORTING&amp;R&amp;10YALE-NEW HAVEN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8"/>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342</v>
      </c>
      <c r="B4" s="493"/>
      <c r="C4" s="494"/>
    </row>
    <row r="5" spans="1:4" ht="12.75" customHeight="1" thickBot="1" x14ac:dyDescent="0.3">
      <c r="A5" s="495"/>
      <c r="B5" s="496"/>
      <c r="C5" s="497"/>
    </row>
    <row r="6" spans="1:4" ht="15.75" customHeight="1" thickBot="1" x14ac:dyDescent="0.3">
      <c r="A6" s="498" t="s">
        <v>343</v>
      </c>
      <c r="B6" s="499"/>
      <c r="C6" s="500"/>
    </row>
    <row r="7" spans="1:4" ht="15.75" customHeight="1" thickBot="1" x14ac:dyDescent="0.3">
      <c r="A7" s="271">
        <v>-1</v>
      </c>
      <c r="B7" s="272">
        <v>-2</v>
      </c>
      <c r="C7" s="272">
        <v>-3</v>
      </c>
    </row>
    <row r="8" spans="1:4" ht="16.5" thickBot="1" x14ac:dyDescent="0.3">
      <c r="A8" s="273" t="s">
        <v>344</v>
      </c>
      <c r="B8" s="274" t="s">
        <v>345</v>
      </c>
      <c r="C8" s="275" t="s">
        <v>346</v>
      </c>
    </row>
    <row r="9" spans="1:4" s="277" customFormat="1" ht="12.75" customHeight="1" x14ac:dyDescent="0.25">
      <c r="A9" s="483" t="s">
        <v>347</v>
      </c>
      <c r="B9" s="484"/>
      <c r="C9" s="276">
        <v>91</v>
      </c>
    </row>
    <row r="10" spans="1:4" s="277" customFormat="1" ht="15.75" customHeight="1" x14ac:dyDescent="0.25">
      <c r="A10" s="485" t="s">
        <v>348</v>
      </c>
      <c r="B10" s="486"/>
      <c r="C10" s="276">
        <v>91</v>
      </c>
      <c r="D10" s="278"/>
    </row>
    <row r="11" spans="1:4" s="277" customFormat="1" ht="12.75" customHeight="1" thickBot="1" x14ac:dyDescent="0.3">
      <c r="A11" s="487" t="s">
        <v>349</v>
      </c>
      <c r="B11" s="488"/>
      <c r="C11" s="279">
        <v>612000.01</v>
      </c>
      <c r="D11" s="278"/>
    </row>
    <row r="12" spans="1:4" s="277" customFormat="1" ht="15.75" customHeight="1" thickBot="1" x14ac:dyDescent="0.3">
      <c r="A12" s="489"/>
      <c r="B12" s="490"/>
      <c r="C12" s="491"/>
      <c r="D12" s="278"/>
    </row>
    <row r="13" spans="1:4" s="277" customFormat="1" ht="15.75" customHeight="1" x14ac:dyDescent="0.25">
      <c r="A13" s="280" t="s">
        <v>325</v>
      </c>
      <c r="B13" s="281" t="s">
        <v>350</v>
      </c>
      <c r="C13" s="282">
        <v>1028.96</v>
      </c>
    </row>
    <row r="14" spans="1:4" s="277" customFormat="1" ht="12.75" customHeight="1" x14ac:dyDescent="0.25">
      <c r="A14" s="280" t="s">
        <v>325</v>
      </c>
      <c r="B14" s="281" t="s">
        <v>351</v>
      </c>
      <c r="C14" s="282">
        <v>1743.99</v>
      </c>
    </row>
    <row r="15" spans="1:4" s="277" customFormat="1" ht="12.75" customHeight="1" x14ac:dyDescent="0.25">
      <c r="A15" s="280" t="s">
        <v>325</v>
      </c>
      <c r="B15" s="281" t="s">
        <v>352</v>
      </c>
      <c r="C15" s="282">
        <v>2483.54</v>
      </c>
    </row>
    <row r="16" spans="1:4" s="277" customFormat="1" ht="12.75" customHeight="1" x14ac:dyDescent="0.25">
      <c r="A16" s="280" t="s">
        <v>325</v>
      </c>
      <c r="B16" s="281" t="s">
        <v>353</v>
      </c>
      <c r="C16" s="282">
        <v>1743.99</v>
      </c>
    </row>
    <row r="17" spans="1:3" s="277" customFormat="1" ht="12.75" customHeight="1" x14ac:dyDescent="0.25">
      <c r="A17" s="280" t="s">
        <v>325</v>
      </c>
      <c r="B17" s="281" t="s">
        <v>354</v>
      </c>
      <c r="C17" s="282">
        <v>1743.99</v>
      </c>
    </row>
    <row r="18" spans="1:3" s="277" customFormat="1" ht="12.75" customHeight="1" x14ac:dyDescent="0.25">
      <c r="A18" s="280" t="s">
        <v>325</v>
      </c>
      <c r="B18" s="281" t="s">
        <v>355</v>
      </c>
      <c r="C18" s="282">
        <v>107.61</v>
      </c>
    </row>
    <row r="19" spans="1:3" s="277" customFormat="1" ht="12.75" customHeight="1" x14ac:dyDescent="0.25">
      <c r="A19" s="280" t="s">
        <v>356</v>
      </c>
      <c r="B19" s="281" t="s">
        <v>355</v>
      </c>
      <c r="C19" s="282">
        <v>3802.92</v>
      </c>
    </row>
    <row r="20" spans="1:3" s="277" customFormat="1" ht="12.75" customHeight="1" x14ac:dyDescent="0.25">
      <c r="A20" s="280" t="s">
        <v>356</v>
      </c>
      <c r="B20" s="281" t="s">
        <v>357</v>
      </c>
      <c r="C20" s="282">
        <v>1743.99</v>
      </c>
    </row>
    <row r="21" spans="1:3" s="277" customFormat="1" ht="12.75" customHeight="1" x14ac:dyDescent="0.25">
      <c r="A21" s="280" t="s">
        <v>356</v>
      </c>
      <c r="B21" s="281" t="s">
        <v>358</v>
      </c>
      <c r="C21" s="282">
        <v>2092.79</v>
      </c>
    </row>
    <row r="22" spans="1:3" s="277" customFormat="1" ht="12.75" customHeight="1" x14ac:dyDescent="0.25">
      <c r="A22" s="280" t="s">
        <v>356</v>
      </c>
      <c r="B22" s="281" t="s">
        <v>359</v>
      </c>
      <c r="C22" s="282">
        <v>1743.99</v>
      </c>
    </row>
    <row r="23" spans="1:3" s="277" customFormat="1" ht="12.75" customHeight="1" x14ac:dyDescent="0.25">
      <c r="A23" s="280" t="s">
        <v>356</v>
      </c>
      <c r="B23" s="281" t="s">
        <v>360</v>
      </c>
      <c r="C23" s="282">
        <v>1743.99</v>
      </c>
    </row>
    <row r="24" spans="1:3" s="277" customFormat="1" ht="12.75" customHeight="1" x14ac:dyDescent="0.25">
      <c r="A24" s="280" t="s">
        <v>356</v>
      </c>
      <c r="B24" s="281" t="s">
        <v>361</v>
      </c>
      <c r="C24" s="282">
        <v>2221.17</v>
      </c>
    </row>
    <row r="25" spans="1:3" s="277" customFormat="1" ht="12.75" customHeight="1" x14ac:dyDescent="0.25">
      <c r="A25" s="280" t="s">
        <v>356</v>
      </c>
      <c r="B25" s="281" t="s">
        <v>362</v>
      </c>
      <c r="C25" s="282">
        <v>1743.99</v>
      </c>
    </row>
    <row r="26" spans="1:3" s="277" customFormat="1" ht="12.75" customHeight="1" x14ac:dyDescent="0.25">
      <c r="A26" s="280" t="s">
        <v>356</v>
      </c>
      <c r="B26" s="281" t="s">
        <v>363</v>
      </c>
      <c r="C26" s="282">
        <v>3094.09</v>
      </c>
    </row>
    <row r="27" spans="1:3" s="277" customFormat="1" ht="12.75" customHeight="1" x14ac:dyDescent="0.25">
      <c r="A27" s="280" t="s">
        <v>364</v>
      </c>
      <c r="B27" s="281" t="s">
        <v>363</v>
      </c>
      <c r="C27" s="282">
        <v>1265.9000000000001</v>
      </c>
    </row>
    <row r="28" spans="1:3" s="277" customFormat="1" ht="12.75" customHeight="1" x14ac:dyDescent="0.25">
      <c r="A28" s="280" t="s">
        <v>364</v>
      </c>
      <c r="B28" s="281" t="s">
        <v>365</v>
      </c>
      <c r="C28" s="282">
        <v>697.59</v>
      </c>
    </row>
    <row r="29" spans="1:3" s="277" customFormat="1" ht="12.75" customHeight="1" x14ac:dyDescent="0.25">
      <c r="A29" s="280" t="s">
        <v>364</v>
      </c>
      <c r="B29" s="281" t="s">
        <v>366</v>
      </c>
      <c r="C29" s="282">
        <v>1164.02</v>
      </c>
    </row>
    <row r="30" spans="1:3" s="277" customFormat="1" ht="12.75" customHeight="1" x14ac:dyDescent="0.25">
      <c r="A30" s="280" t="s">
        <v>367</v>
      </c>
      <c r="B30" s="281" t="s">
        <v>366</v>
      </c>
      <c r="C30" s="282">
        <v>44.62</v>
      </c>
    </row>
    <row r="31" spans="1:3" s="277" customFormat="1" ht="12.75" customHeight="1" x14ac:dyDescent="0.25">
      <c r="A31" s="280" t="s">
        <v>368</v>
      </c>
      <c r="B31" s="281" t="s">
        <v>366</v>
      </c>
      <c r="C31" s="282">
        <v>535.35</v>
      </c>
    </row>
    <row r="32" spans="1:3" s="277" customFormat="1" ht="12.75" customHeight="1" x14ac:dyDescent="0.25">
      <c r="A32" s="280" t="s">
        <v>368</v>
      </c>
      <c r="B32" s="281" t="s">
        <v>369</v>
      </c>
      <c r="C32" s="282">
        <v>1223.6500000000001</v>
      </c>
    </row>
    <row r="33" spans="1:3" s="277" customFormat="1" ht="12.75" customHeight="1" x14ac:dyDescent="0.25">
      <c r="A33" s="280" t="s">
        <v>370</v>
      </c>
      <c r="B33" s="281" t="s">
        <v>369</v>
      </c>
      <c r="C33" s="282">
        <v>50.8</v>
      </c>
    </row>
    <row r="34" spans="1:3" s="277" customFormat="1" ht="12.75" customHeight="1" x14ac:dyDescent="0.25">
      <c r="A34" s="280" t="s">
        <v>370</v>
      </c>
      <c r="B34" s="281" t="s">
        <v>371</v>
      </c>
      <c r="C34" s="282">
        <v>1614.62</v>
      </c>
    </row>
    <row r="35" spans="1:3" s="277" customFormat="1" ht="12.75" customHeight="1" x14ac:dyDescent="0.25">
      <c r="A35" s="280" t="s">
        <v>370</v>
      </c>
      <c r="B35" s="281" t="s">
        <v>372</v>
      </c>
      <c r="C35" s="282">
        <v>17.440000000000001</v>
      </c>
    </row>
    <row r="36" spans="1:3" s="277" customFormat="1" ht="12.75" customHeight="1" x14ac:dyDescent="0.25">
      <c r="A36" s="280" t="s">
        <v>370</v>
      </c>
      <c r="B36" s="281" t="s">
        <v>373</v>
      </c>
      <c r="C36" s="282">
        <v>871.99</v>
      </c>
    </row>
    <row r="37" spans="1:3" s="277" customFormat="1" ht="12.75" customHeight="1" x14ac:dyDescent="0.25">
      <c r="A37" s="280" t="s">
        <v>370</v>
      </c>
      <c r="B37" s="281" t="s">
        <v>374</v>
      </c>
      <c r="C37" s="282">
        <v>1743.99</v>
      </c>
    </row>
    <row r="38" spans="1:3" s="277" customFormat="1" ht="12.75" customHeight="1" x14ac:dyDescent="0.25">
      <c r="A38" s="280" t="s">
        <v>370</v>
      </c>
      <c r="B38" s="281" t="s">
        <v>375</v>
      </c>
      <c r="C38" s="282">
        <v>871.99</v>
      </c>
    </row>
    <row r="39" spans="1:3" s="277" customFormat="1" ht="12.75" customHeight="1" x14ac:dyDescent="0.25">
      <c r="A39" s="280" t="s">
        <v>370</v>
      </c>
      <c r="B39" s="281" t="s">
        <v>376</v>
      </c>
      <c r="C39" s="282">
        <v>1743.99</v>
      </c>
    </row>
    <row r="40" spans="1:3" s="277" customFormat="1" ht="12.75" customHeight="1" x14ac:dyDescent="0.25">
      <c r="A40" s="280" t="s">
        <v>370</v>
      </c>
      <c r="B40" s="281" t="s">
        <v>377</v>
      </c>
      <c r="C40" s="282">
        <v>5381.03</v>
      </c>
    </row>
    <row r="41" spans="1:3" s="277" customFormat="1" ht="12.75" customHeight="1" x14ac:dyDescent="0.25">
      <c r="A41" s="280" t="s">
        <v>370</v>
      </c>
      <c r="B41" s="281" t="s">
        <v>378</v>
      </c>
      <c r="C41" s="282">
        <v>871.99</v>
      </c>
    </row>
    <row r="42" spans="1:3" s="277" customFormat="1" ht="12.75" customHeight="1" x14ac:dyDescent="0.25">
      <c r="A42" s="280" t="s">
        <v>370</v>
      </c>
      <c r="B42" s="281" t="s">
        <v>379</v>
      </c>
      <c r="C42" s="282">
        <v>871.99</v>
      </c>
    </row>
    <row r="43" spans="1:3" s="277" customFormat="1" ht="12.75" customHeight="1" x14ac:dyDescent="0.25">
      <c r="A43" s="280" t="s">
        <v>370</v>
      </c>
      <c r="B43" s="281" t="s">
        <v>380</v>
      </c>
      <c r="C43" s="282">
        <v>4341.49</v>
      </c>
    </row>
    <row r="44" spans="1:3" s="277" customFormat="1" ht="12.75" customHeight="1" x14ac:dyDescent="0.25">
      <c r="A44" s="280" t="s">
        <v>381</v>
      </c>
      <c r="B44" s="281" t="s">
        <v>380</v>
      </c>
      <c r="C44" s="282">
        <v>38064.339999999997</v>
      </c>
    </row>
    <row r="45" spans="1:3" s="277" customFormat="1" ht="12.75" customHeight="1" x14ac:dyDescent="0.25">
      <c r="A45" s="280" t="s">
        <v>382</v>
      </c>
      <c r="B45" s="281" t="s">
        <v>380</v>
      </c>
      <c r="C45" s="282">
        <v>17067.2</v>
      </c>
    </row>
    <row r="46" spans="1:3" s="277" customFormat="1" ht="12.75" customHeight="1" x14ac:dyDescent="0.25">
      <c r="A46" s="280" t="s">
        <v>383</v>
      </c>
      <c r="B46" s="281" t="s">
        <v>380</v>
      </c>
      <c r="C46" s="282">
        <v>3868.1</v>
      </c>
    </row>
    <row r="47" spans="1:3" s="277" customFormat="1" ht="12.75" customHeight="1" x14ac:dyDescent="0.25">
      <c r="A47" s="280" t="s">
        <v>384</v>
      </c>
      <c r="B47" s="281" t="s">
        <v>380</v>
      </c>
      <c r="C47" s="282">
        <v>7055.65</v>
      </c>
    </row>
    <row r="48" spans="1:3" s="277" customFormat="1" ht="12.75" customHeight="1" x14ac:dyDescent="0.25">
      <c r="A48" s="280" t="s">
        <v>385</v>
      </c>
      <c r="B48" s="281" t="s">
        <v>380</v>
      </c>
      <c r="C48" s="282">
        <v>510.3</v>
      </c>
    </row>
    <row r="49" spans="1:3" s="277" customFormat="1" ht="12.75" customHeight="1" x14ac:dyDescent="0.25">
      <c r="A49" s="280" t="s">
        <v>386</v>
      </c>
      <c r="B49" s="281" t="s">
        <v>380</v>
      </c>
      <c r="C49" s="282">
        <v>114.14</v>
      </c>
    </row>
    <row r="50" spans="1:3" s="277" customFormat="1" ht="12.75" customHeight="1" x14ac:dyDescent="0.25">
      <c r="A50" s="280" t="s">
        <v>387</v>
      </c>
      <c r="B50" s="281" t="s">
        <v>380</v>
      </c>
      <c r="C50" s="282">
        <v>12119.58</v>
      </c>
    </row>
    <row r="51" spans="1:3" s="277" customFormat="1" ht="12.75" customHeight="1" x14ac:dyDescent="0.25">
      <c r="A51" s="280" t="s">
        <v>388</v>
      </c>
      <c r="B51" s="281" t="s">
        <v>380</v>
      </c>
      <c r="C51" s="282">
        <v>10991.59</v>
      </c>
    </row>
    <row r="52" spans="1:3" s="277" customFormat="1" ht="12.75" customHeight="1" x14ac:dyDescent="0.25">
      <c r="A52" s="280" t="s">
        <v>389</v>
      </c>
      <c r="B52" s="281" t="s">
        <v>380</v>
      </c>
      <c r="C52" s="282">
        <v>6514</v>
      </c>
    </row>
    <row r="53" spans="1:3" s="277" customFormat="1" ht="12.75" customHeight="1" x14ac:dyDescent="0.25">
      <c r="A53" s="280" t="s">
        <v>390</v>
      </c>
      <c r="B53" s="281" t="s">
        <v>380</v>
      </c>
      <c r="C53" s="282">
        <v>5943.74</v>
      </c>
    </row>
    <row r="54" spans="1:3" s="277" customFormat="1" ht="12.75" customHeight="1" x14ac:dyDescent="0.25">
      <c r="A54" s="280" t="s">
        <v>390</v>
      </c>
      <c r="B54" s="281" t="s">
        <v>391</v>
      </c>
      <c r="C54" s="282">
        <v>1743.99</v>
      </c>
    </row>
    <row r="55" spans="1:3" s="277" customFormat="1" ht="12.75" customHeight="1" x14ac:dyDescent="0.25">
      <c r="A55" s="280" t="s">
        <v>390</v>
      </c>
      <c r="B55" s="281" t="s">
        <v>392</v>
      </c>
      <c r="C55" s="282">
        <v>1743.99</v>
      </c>
    </row>
    <row r="56" spans="1:3" s="277" customFormat="1" ht="12.75" customHeight="1" x14ac:dyDescent="0.25">
      <c r="A56" s="280" t="s">
        <v>390</v>
      </c>
      <c r="B56" s="281" t="s">
        <v>393</v>
      </c>
      <c r="C56" s="282">
        <v>1743.99</v>
      </c>
    </row>
    <row r="57" spans="1:3" s="277" customFormat="1" ht="12.75" customHeight="1" x14ac:dyDescent="0.25">
      <c r="A57" s="280" t="s">
        <v>390</v>
      </c>
      <c r="B57" s="281" t="s">
        <v>394</v>
      </c>
      <c r="C57" s="282">
        <v>5714.58</v>
      </c>
    </row>
    <row r="58" spans="1:3" s="277" customFormat="1" ht="12.75" customHeight="1" x14ac:dyDescent="0.25">
      <c r="A58" s="280" t="s">
        <v>390</v>
      </c>
      <c r="B58" s="281" t="s">
        <v>395</v>
      </c>
      <c r="C58" s="282">
        <v>1928.19</v>
      </c>
    </row>
    <row r="59" spans="1:3" s="277" customFormat="1" ht="12.75" customHeight="1" x14ac:dyDescent="0.25">
      <c r="A59" s="280" t="s">
        <v>396</v>
      </c>
      <c r="B59" s="281" t="s">
        <v>395</v>
      </c>
      <c r="C59" s="282">
        <v>619.97</v>
      </c>
    </row>
    <row r="60" spans="1:3" s="277" customFormat="1" ht="12.75" customHeight="1" x14ac:dyDescent="0.25">
      <c r="A60" s="280" t="s">
        <v>396</v>
      </c>
      <c r="B60" s="281" t="s">
        <v>397</v>
      </c>
      <c r="C60" s="282">
        <v>368.03</v>
      </c>
    </row>
    <row r="61" spans="1:3" s="277" customFormat="1" ht="12.75" customHeight="1" x14ac:dyDescent="0.25">
      <c r="A61" s="280" t="s">
        <v>398</v>
      </c>
      <c r="B61" s="281" t="s">
        <v>397</v>
      </c>
      <c r="C61" s="282">
        <v>310</v>
      </c>
    </row>
    <row r="62" spans="1:3" s="277" customFormat="1" ht="12.75" customHeight="1" x14ac:dyDescent="0.25">
      <c r="A62" s="280" t="s">
        <v>399</v>
      </c>
      <c r="B62" s="281" t="s">
        <v>397</v>
      </c>
      <c r="C62" s="282">
        <v>921</v>
      </c>
    </row>
    <row r="63" spans="1:3" s="277" customFormat="1" ht="12.75" customHeight="1" x14ac:dyDescent="0.25">
      <c r="A63" s="280" t="s">
        <v>400</v>
      </c>
      <c r="B63" s="281" t="s">
        <v>397</v>
      </c>
      <c r="C63" s="282">
        <v>3179.54</v>
      </c>
    </row>
    <row r="64" spans="1:3" s="277" customFormat="1" ht="12.75" customHeight="1" x14ac:dyDescent="0.25">
      <c r="A64" s="280" t="s">
        <v>400</v>
      </c>
      <c r="B64" s="281" t="s">
        <v>401</v>
      </c>
      <c r="C64" s="282">
        <v>84.43</v>
      </c>
    </row>
    <row r="65" spans="1:3" s="277" customFormat="1" ht="12.75" customHeight="1" x14ac:dyDescent="0.25">
      <c r="A65" s="280" t="s">
        <v>402</v>
      </c>
      <c r="B65" s="281" t="s">
        <v>401</v>
      </c>
      <c r="C65" s="282">
        <v>671.2</v>
      </c>
    </row>
    <row r="66" spans="1:3" s="277" customFormat="1" ht="12.75" customHeight="1" x14ac:dyDescent="0.25">
      <c r="A66" s="280" t="s">
        <v>403</v>
      </c>
      <c r="B66" s="281" t="s">
        <v>401</v>
      </c>
      <c r="C66" s="282">
        <v>988.36</v>
      </c>
    </row>
    <row r="67" spans="1:3" s="277" customFormat="1" ht="12.75" customHeight="1" x14ac:dyDescent="0.25">
      <c r="A67" s="280" t="s">
        <v>403</v>
      </c>
      <c r="B67" s="281" t="s">
        <v>401</v>
      </c>
      <c r="C67" s="282">
        <v>571.08000000000004</v>
      </c>
    </row>
    <row r="68" spans="1:3" s="277" customFormat="1" ht="12.75" customHeight="1" x14ac:dyDescent="0.25">
      <c r="A68" s="280" t="s">
        <v>322</v>
      </c>
      <c r="B68" s="281" t="s">
        <v>404</v>
      </c>
      <c r="C68" s="282">
        <v>1122.71</v>
      </c>
    </row>
    <row r="69" spans="1:3" s="277" customFormat="1" ht="12.75" customHeight="1" x14ac:dyDescent="0.25">
      <c r="A69" s="280" t="s">
        <v>322</v>
      </c>
      <c r="B69" s="281" t="s">
        <v>405</v>
      </c>
      <c r="C69" s="282">
        <v>1693.79</v>
      </c>
    </row>
    <row r="70" spans="1:3" s="277" customFormat="1" ht="12.75" customHeight="1" x14ac:dyDescent="0.25">
      <c r="A70" s="280" t="s">
        <v>322</v>
      </c>
      <c r="B70" s="281" t="s">
        <v>406</v>
      </c>
      <c r="C70" s="282">
        <v>156.47</v>
      </c>
    </row>
    <row r="71" spans="1:3" s="277" customFormat="1" ht="12.75" customHeight="1" x14ac:dyDescent="0.25">
      <c r="A71" s="280" t="s">
        <v>322</v>
      </c>
      <c r="B71" s="281" t="s">
        <v>407</v>
      </c>
      <c r="C71" s="282">
        <v>871.99</v>
      </c>
    </row>
    <row r="72" spans="1:3" s="277" customFormat="1" ht="12.75" customHeight="1" x14ac:dyDescent="0.25">
      <c r="A72" s="280" t="s">
        <v>322</v>
      </c>
      <c r="B72" s="281" t="s">
        <v>408</v>
      </c>
      <c r="C72" s="282">
        <v>312.95</v>
      </c>
    </row>
    <row r="73" spans="1:3" s="277" customFormat="1" ht="12.75" customHeight="1" x14ac:dyDescent="0.25">
      <c r="A73" s="280" t="s">
        <v>322</v>
      </c>
      <c r="B73" s="281" t="s">
        <v>409</v>
      </c>
      <c r="C73" s="282">
        <v>1595.33</v>
      </c>
    </row>
    <row r="74" spans="1:3" s="277" customFormat="1" ht="12.75" customHeight="1" x14ac:dyDescent="0.25">
      <c r="A74" s="280" t="s">
        <v>322</v>
      </c>
      <c r="B74" s="281" t="s">
        <v>410</v>
      </c>
      <c r="C74" s="282">
        <v>1595.33</v>
      </c>
    </row>
    <row r="75" spans="1:3" s="277" customFormat="1" ht="12.75" customHeight="1" x14ac:dyDescent="0.25">
      <c r="A75" s="280" t="s">
        <v>322</v>
      </c>
      <c r="B75" s="281" t="s">
        <v>411</v>
      </c>
      <c r="C75" s="282">
        <v>871.99</v>
      </c>
    </row>
    <row r="76" spans="1:3" s="277" customFormat="1" ht="12.75" customHeight="1" x14ac:dyDescent="0.25">
      <c r="A76" s="280" t="s">
        <v>322</v>
      </c>
      <c r="B76" s="281" t="s">
        <v>412</v>
      </c>
      <c r="C76" s="282">
        <v>871.99</v>
      </c>
    </row>
    <row r="77" spans="1:3" s="277" customFormat="1" ht="12.75" customHeight="1" x14ac:dyDescent="0.25">
      <c r="A77" s="280" t="s">
        <v>322</v>
      </c>
      <c r="B77" s="281" t="s">
        <v>413</v>
      </c>
      <c r="C77" s="282">
        <v>1743.99</v>
      </c>
    </row>
    <row r="78" spans="1:3" s="277" customFormat="1" ht="12.75" customHeight="1" x14ac:dyDescent="0.25">
      <c r="A78" s="280" t="s">
        <v>322</v>
      </c>
      <c r="B78" s="281" t="s">
        <v>414</v>
      </c>
      <c r="C78" s="282">
        <v>174.4</v>
      </c>
    </row>
    <row r="79" spans="1:3" s="277" customFormat="1" ht="12.75" customHeight="1" x14ac:dyDescent="0.25">
      <c r="A79" s="280" t="s">
        <v>322</v>
      </c>
      <c r="B79" s="281" t="s">
        <v>415</v>
      </c>
      <c r="C79" s="282">
        <v>17.440000000000001</v>
      </c>
    </row>
    <row r="80" spans="1:3" s="277" customFormat="1" ht="12.75" customHeight="1" x14ac:dyDescent="0.25">
      <c r="A80" s="280" t="s">
        <v>322</v>
      </c>
      <c r="B80" s="281" t="s">
        <v>416</v>
      </c>
      <c r="C80" s="282">
        <v>871.99</v>
      </c>
    </row>
    <row r="81" spans="1:3" s="277" customFormat="1" ht="12.75" customHeight="1" x14ac:dyDescent="0.25">
      <c r="A81" s="280" t="s">
        <v>322</v>
      </c>
      <c r="B81" s="281" t="s">
        <v>417</v>
      </c>
      <c r="C81" s="282">
        <v>871.99</v>
      </c>
    </row>
    <row r="82" spans="1:3" s="277" customFormat="1" ht="12.75" customHeight="1" x14ac:dyDescent="0.25">
      <c r="A82" s="280" t="s">
        <v>322</v>
      </c>
      <c r="B82" s="281" t="s">
        <v>418</v>
      </c>
      <c r="C82" s="282">
        <v>697.59</v>
      </c>
    </row>
    <row r="83" spans="1:3" s="277" customFormat="1" ht="12.75" customHeight="1" x14ac:dyDescent="0.25">
      <c r="A83" s="280" t="s">
        <v>322</v>
      </c>
      <c r="B83" s="281" t="s">
        <v>419</v>
      </c>
      <c r="C83" s="282">
        <v>871.99</v>
      </c>
    </row>
    <row r="84" spans="1:3" s="277" customFormat="1" ht="12.75" customHeight="1" x14ac:dyDescent="0.25">
      <c r="A84" s="280" t="s">
        <v>322</v>
      </c>
      <c r="B84" s="281" t="s">
        <v>420</v>
      </c>
      <c r="C84" s="282">
        <v>369.15</v>
      </c>
    </row>
    <row r="85" spans="1:3" s="277" customFormat="1" ht="12.75" customHeight="1" x14ac:dyDescent="0.25">
      <c r="A85" s="280" t="s">
        <v>421</v>
      </c>
      <c r="B85" s="281" t="s">
        <v>420</v>
      </c>
      <c r="C85" s="282">
        <v>169.28</v>
      </c>
    </row>
    <row r="86" spans="1:3" s="277" customFormat="1" ht="12.75" customHeight="1" x14ac:dyDescent="0.25">
      <c r="A86" s="280" t="s">
        <v>422</v>
      </c>
      <c r="B86" s="281" t="s">
        <v>420</v>
      </c>
      <c r="C86" s="282">
        <v>26577.23</v>
      </c>
    </row>
    <row r="87" spans="1:3" s="277" customFormat="1" ht="12.75" customHeight="1" x14ac:dyDescent="0.25">
      <c r="A87" s="280" t="s">
        <v>422</v>
      </c>
      <c r="B87" s="281" t="s">
        <v>423</v>
      </c>
      <c r="C87" s="282">
        <v>2082.0700000000002</v>
      </c>
    </row>
    <row r="88" spans="1:3" s="277" customFormat="1" ht="12.75" customHeight="1" x14ac:dyDescent="0.25">
      <c r="A88" s="280" t="s">
        <v>422</v>
      </c>
      <c r="B88" s="281" t="s">
        <v>424</v>
      </c>
      <c r="C88" s="282">
        <v>625.89</v>
      </c>
    </row>
    <row r="89" spans="1:3" s="277" customFormat="1" ht="12.75" customHeight="1" x14ac:dyDescent="0.25">
      <c r="A89" s="280" t="s">
        <v>422</v>
      </c>
      <c r="B89" s="281" t="s">
        <v>425</v>
      </c>
      <c r="C89" s="282">
        <v>871.99</v>
      </c>
    </row>
    <row r="90" spans="1:3" s="277" customFormat="1" ht="12.75" customHeight="1" x14ac:dyDescent="0.25">
      <c r="A90" s="280" t="s">
        <v>422</v>
      </c>
      <c r="B90" s="281" t="s">
        <v>426</v>
      </c>
      <c r="C90" s="282">
        <v>8111</v>
      </c>
    </row>
    <row r="91" spans="1:3" s="277" customFormat="1" ht="12.75" customHeight="1" x14ac:dyDescent="0.25">
      <c r="A91" s="280" t="s">
        <v>422</v>
      </c>
      <c r="B91" s="281" t="s">
        <v>427</v>
      </c>
      <c r="C91" s="282">
        <v>1695.16</v>
      </c>
    </row>
    <row r="92" spans="1:3" s="277" customFormat="1" ht="12.75" customHeight="1" x14ac:dyDescent="0.25">
      <c r="A92" s="280" t="s">
        <v>422</v>
      </c>
      <c r="B92" s="281" t="s">
        <v>428</v>
      </c>
      <c r="C92" s="282">
        <v>909.25</v>
      </c>
    </row>
    <row r="93" spans="1:3" s="277" customFormat="1" ht="12.75" customHeight="1" x14ac:dyDescent="0.25">
      <c r="A93" s="280" t="s">
        <v>429</v>
      </c>
      <c r="B93" s="281" t="s">
        <v>428</v>
      </c>
      <c r="C93" s="282">
        <v>551.70000000000005</v>
      </c>
    </row>
    <row r="94" spans="1:3" s="277" customFormat="1" ht="12.75" customHeight="1" x14ac:dyDescent="0.25">
      <c r="A94" s="280" t="s">
        <v>430</v>
      </c>
      <c r="B94" s="281" t="s">
        <v>428</v>
      </c>
      <c r="C94" s="282">
        <v>283.04000000000002</v>
      </c>
    </row>
    <row r="95" spans="1:3" s="277" customFormat="1" ht="12.75" customHeight="1" x14ac:dyDescent="0.25">
      <c r="A95" s="280" t="s">
        <v>430</v>
      </c>
      <c r="B95" s="281" t="s">
        <v>431</v>
      </c>
      <c r="C95" s="282">
        <v>685.17</v>
      </c>
    </row>
    <row r="96" spans="1:3" s="277" customFormat="1" ht="12.75" customHeight="1" x14ac:dyDescent="0.25">
      <c r="A96" s="280" t="s">
        <v>432</v>
      </c>
      <c r="B96" s="281" t="s">
        <v>431</v>
      </c>
      <c r="C96" s="282">
        <v>186.82</v>
      </c>
    </row>
    <row r="97" spans="1:3" s="277" customFormat="1" ht="12.75" customHeight="1" x14ac:dyDescent="0.25">
      <c r="A97" s="280" t="s">
        <v>432</v>
      </c>
      <c r="B97" s="281" t="s">
        <v>433</v>
      </c>
      <c r="C97" s="282">
        <v>601.17999999999995</v>
      </c>
    </row>
    <row r="98" spans="1:3" s="277" customFormat="1" ht="12.75" customHeight="1" x14ac:dyDescent="0.25">
      <c r="A98" s="280" t="s">
        <v>434</v>
      </c>
      <c r="B98" s="281" t="s">
        <v>433</v>
      </c>
      <c r="C98" s="282">
        <v>1142.81</v>
      </c>
    </row>
    <row r="99" spans="1:3" s="277" customFormat="1" ht="12.75" customHeight="1" x14ac:dyDescent="0.25">
      <c r="A99" s="280" t="s">
        <v>434</v>
      </c>
      <c r="B99" s="281" t="s">
        <v>435</v>
      </c>
      <c r="C99" s="282">
        <v>871.99</v>
      </c>
    </row>
    <row r="100" spans="1:3" s="277" customFormat="1" ht="12.75" customHeight="1" x14ac:dyDescent="0.25">
      <c r="A100" s="280" t="s">
        <v>434</v>
      </c>
      <c r="B100" s="281" t="s">
        <v>436</v>
      </c>
      <c r="C100" s="282">
        <v>5.24</v>
      </c>
    </row>
    <row r="101" spans="1:3" s="277" customFormat="1" ht="12.75" customHeight="1" x14ac:dyDescent="0.25">
      <c r="A101" s="280" t="s">
        <v>434</v>
      </c>
      <c r="B101" s="281" t="s">
        <v>437</v>
      </c>
      <c r="C101" s="282">
        <v>2366.63</v>
      </c>
    </row>
    <row r="102" spans="1:3" s="277" customFormat="1" ht="12.75" customHeight="1" x14ac:dyDescent="0.25">
      <c r="A102" s="280" t="s">
        <v>438</v>
      </c>
      <c r="B102" s="281" t="s">
        <v>437</v>
      </c>
      <c r="C102" s="282">
        <v>249.38</v>
      </c>
    </row>
    <row r="103" spans="1:3" s="277" customFormat="1" ht="12.75" customHeight="1" x14ac:dyDescent="0.25">
      <c r="A103" s="280" t="s">
        <v>438</v>
      </c>
      <c r="B103" s="281" t="s">
        <v>439</v>
      </c>
      <c r="C103" s="282">
        <v>2092.8000000000002</v>
      </c>
    </row>
    <row r="104" spans="1:3" s="277" customFormat="1" ht="12.75" customHeight="1" x14ac:dyDescent="0.25">
      <c r="A104" s="280" t="s">
        <v>438</v>
      </c>
      <c r="B104" s="281" t="s">
        <v>440</v>
      </c>
      <c r="C104" s="282">
        <v>872</v>
      </c>
    </row>
    <row r="105" spans="1:3" s="277" customFormat="1" ht="12.75" customHeight="1" x14ac:dyDescent="0.25">
      <c r="A105" s="280" t="s">
        <v>438</v>
      </c>
      <c r="B105" s="281" t="s">
        <v>441</v>
      </c>
      <c r="C105" s="282">
        <v>3755.36</v>
      </c>
    </row>
    <row r="106" spans="1:3" s="277" customFormat="1" ht="12.75" customHeight="1" x14ac:dyDescent="0.25">
      <c r="A106" s="280" t="s">
        <v>438</v>
      </c>
      <c r="B106" s="281" t="s">
        <v>442</v>
      </c>
      <c r="C106" s="282">
        <v>1813.76</v>
      </c>
    </row>
    <row r="107" spans="1:3" s="277" customFormat="1" ht="12.75" customHeight="1" x14ac:dyDescent="0.25">
      <c r="A107" s="280" t="s">
        <v>438</v>
      </c>
      <c r="B107" s="281" t="s">
        <v>443</v>
      </c>
      <c r="C107" s="282">
        <v>4714.6899999999996</v>
      </c>
    </row>
    <row r="108" spans="1:3" s="277" customFormat="1" ht="12.75" customHeight="1" x14ac:dyDescent="0.25">
      <c r="A108" s="280" t="s">
        <v>438</v>
      </c>
      <c r="B108" s="281" t="s">
        <v>444</v>
      </c>
      <c r="C108" s="282">
        <v>1245.31</v>
      </c>
    </row>
    <row r="109" spans="1:3" s="277" customFormat="1" ht="12.75" customHeight="1" x14ac:dyDescent="0.25">
      <c r="A109" s="280" t="s">
        <v>438</v>
      </c>
      <c r="B109" s="281" t="s">
        <v>445</v>
      </c>
      <c r="C109" s="282">
        <v>1744</v>
      </c>
    </row>
    <row r="110" spans="1:3" s="277" customFormat="1" ht="12.75" customHeight="1" x14ac:dyDescent="0.25">
      <c r="A110" s="280" t="s">
        <v>446</v>
      </c>
      <c r="B110" s="281" t="s">
        <v>447</v>
      </c>
      <c r="C110" s="282">
        <v>2456.39</v>
      </c>
    </row>
    <row r="111" spans="1:3" s="277" customFormat="1" ht="12.75" customHeight="1" x14ac:dyDescent="0.25">
      <c r="A111" s="280" t="s">
        <v>446</v>
      </c>
      <c r="B111" s="281" t="s">
        <v>448</v>
      </c>
      <c r="C111" s="282">
        <v>4923.47</v>
      </c>
    </row>
    <row r="112" spans="1:3" s="277" customFormat="1" ht="12.75" customHeight="1" x14ac:dyDescent="0.25">
      <c r="A112" s="280" t="s">
        <v>449</v>
      </c>
      <c r="B112" s="281" t="s">
        <v>448</v>
      </c>
      <c r="C112" s="282">
        <v>1469.74</v>
      </c>
    </row>
    <row r="113" spans="1:3" s="277" customFormat="1" ht="12.75" customHeight="1" x14ac:dyDescent="0.25">
      <c r="A113" s="280" t="s">
        <v>449</v>
      </c>
      <c r="B113" s="281" t="s">
        <v>371</v>
      </c>
      <c r="C113" s="282">
        <v>5892.59</v>
      </c>
    </row>
    <row r="114" spans="1:3" s="277" customFormat="1" ht="12.75" customHeight="1" x14ac:dyDescent="0.25">
      <c r="A114" s="280" t="s">
        <v>449</v>
      </c>
      <c r="B114" s="281" t="s">
        <v>450</v>
      </c>
      <c r="C114" s="282">
        <v>432.71</v>
      </c>
    </row>
    <row r="115" spans="1:3" s="277" customFormat="1" ht="12.75" customHeight="1" x14ac:dyDescent="0.25">
      <c r="A115" s="280" t="s">
        <v>451</v>
      </c>
      <c r="B115" s="281" t="s">
        <v>450</v>
      </c>
      <c r="C115" s="282">
        <v>1045</v>
      </c>
    </row>
    <row r="116" spans="1:3" s="277" customFormat="1" ht="12.75" customHeight="1" x14ac:dyDescent="0.25">
      <c r="A116" s="280" t="s">
        <v>452</v>
      </c>
      <c r="B116" s="281" t="s">
        <v>450</v>
      </c>
      <c r="C116" s="282">
        <v>1325</v>
      </c>
    </row>
    <row r="117" spans="1:3" s="277" customFormat="1" ht="12.75" customHeight="1" x14ac:dyDescent="0.25">
      <c r="A117" s="280" t="s">
        <v>453</v>
      </c>
      <c r="B117" s="281" t="s">
        <v>450</v>
      </c>
      <c r="C117" s="282">
        <v>346.97</v>
      </c>
    </row>
    <row r="118" spans="1:3" s="277" customFormat="1" ht="12.75" customHeight="1" x14ac:dyDescent="0.25">
      <c r="A118" s="280" t="s">
        <v>453</v>
      </c>
      <c r="B118" s="281" t="s">
        <v>454</v>
      </c>
      <c r="C118" s="282">
        <v>70.62</v>
      </c>
    </row>
    <row r="119" spans="1:3" s="277" customFormat="1" ht="12.75" customHeight="1" x14ac:dyDescent="0.25">
      <c r="A119" s="280" t="s">
        <v>455</v>
      </c>
      <c r="B119" s="281" t="s">
        <v>454</v>
      </c>
      <c r="C119" s="282">
        <v>6239.09</v>
      </c>
    </row>
    <row r="120" spans="1:3" s="277" customFormat="1" ht="12.75" customHeight="1" x14ac:dyDescent="0.25">
      <c r="A120" s="280" t="s">
        <v>455</v>
      </c>
      <c r="B120" s="281" t="s">
        <v>456</v>
      </c>
      <c r="C120" s="282">
        <v>1493.92</v>
      </c>
    </row>
    <row r="121" spans="1:3" s="277" customFormat="1" ht="12.75" customHeight="1" x14ac:dyDescent="0.25">
      <c r="A121" s="280" t="s">
        <v>455</v>
      </c>
      <c r="B121" s="281" t="s">
        <v>457</v>
      </c>
      <c r="C121" s="282">
        <v>6309.7</v>
      </c>
    </row>
    <row r="122" spans="1:3" s="277" customFormat="1" ht="12.75" customHeight="1" x14ac:dyDescent="0.25">
      <c r="A122" s="280" t="s">
        <v>455</v>
      </c>
      <c r="B122" s="281" t="s">
        <v>458</v>
      </c>
      <c r="C122" s="282">
        <v>3154.85</v>
      </c>
    </row>
    <row r="123" spans="1:3" s="277" customFormat="1" ht="12.75" customHeight="1" x14ac:dyDescent="0.25">
      <c r="A123" s="280" t="s">
        <v>455</v>
      </c>
      <c r="B123" s="281" t="s">
        <v>459</v>
      </c>
      <c r="C123" s="282">
        <v>4324.8100000000004</v>
      </c>
    </row>
    <row r="124" spans="1:3" s="277" customFormat="1" ht="12.75" customHeight="1" x14ac:dyDescent="0.25">
      <c r="A124" s="280" t="s">
        <v>455</v>
      </c>
      <c r="B124" s="281" t="s">
        <v>460</v>
      </c>
      <c r="C124" s="282">
        <v>6299.38</v>
      </c>
    </row>
    <row r="125" spans="1:3" s="277" customFormat="1" ht="12.75" customHeight="1" x14ac:dyDescent="0.25">
      <c r="A125" s="280" t="s">
        <v>455</v>
      </c>
      <c r="B125" s="281" t="s">
        <v>461</v>
      </c>
      <c r="C125" s="282">
        <v>3354.71</v>
      </c>
    </row>
    <row r="126" spans="1:3" s="277" customFormat="1" ht="12.75" customHeight="1" x14ac:dyDescent="0.25">
      <c r="A126" s="280" t="s">
        <v>462</v>
      </c>
      <c r="B126" s="281" t="s">
        <v>461</v>
      </c>
      <c r="C126" s="282">
        <v>1979.54</v>
      </c>
    </row>
    <row r="127" spans="1:3" s="277" customFormat="1" ht="12.75" customHeight="1" x14ac:dyDescent="0.25">
      <c r="A127" s="280" t="s">
        <v>463</v>
      </c>
      <c r="B127" s="281" t="s">
        <v>461</v>
      </c>
      <c r="C127" s="282">
        <v>21.86</v>
      </c>
    </row>
    <row r="128" spans="1:3" s="277" customFormat="1" ht="12.75" customHeight="1" x14ac:dyDescent="0.25">
      <c r="A128" s="280" t="s">
        <v>464</v>
      </c>
      <c r="B128" s="281" t="s">
        <v>461</v>
      </c>
      <c r="C128" s="282">
        <v>943.27</v>
      </c>
    </row>
    <row r="129" spans="1:3" s="277" customFormat="1" ht="12.75" customHeight="1" x14ac:dyDescent="0.25">
      <c r="A129" s="280" t="s">
        <v>464</v>
      </c>
      <c r="B129" s="281" t="s">
        <v>465</v>
      </c>
      <c r="C129" s="282">
        <v>9027.5400000000009</v>
      </c>
    </row>
    <row r="130" spans="1:3" s="277" customFormat="1" ht="12.75" customHeight="1" x14ac:dyDescent="0.25">
      <c r="A130" s="280" t="s">
        <v>464</v>
      </c>
      <c r="B130" s="281" t="s">
        <v>466</v>
      </c>
      <c r="C130" s="282">
        <v>1534.81</v>
      </c>
    </row>
    <row r="131" spans="1:3" s="277" customFormat="1" ht="12.75" customHeight="1" x14ac:dyDescent="0.25">
      <c r="A131" s="280" t="s">
        <v>467</v>
      </c>
      <c r="B131" s="281" t="s">
        <v>466</v>
      </c>
      <c r="C131" s="282">
        <v>1207.94</v>
      </c>
    </row>
    <row r="132" spans="1:3" s="277" customFormat="1" ht="12.75" customHeight="1" x14ac:dyDescent="0.25">
      <c r="A132" s="280" t="s">
        <v>468</v>
      </c>
      <c r="B132" s="281" t="s">
        <v>466</v>
      </c>
      <c r="C132" s="282">
        <v>818.47</v>
      </c>
    </row>
    <row r="133" spans="1:3" s="277" customFormat="1" ht="12.75" customHeight="1" x14ac:dyDescent="0.25">
      <c r="A133" s="280" t="s">
        <v>469</v>
      </c>
      <c r="B133" s="281" t="s">
        <v>466</v>
      </c>
      <c r="C133" s="282">
        <v>1184</v>
      </c>
    </row>
    <row r="134" spans="1:3" s="277" customFormat="1" ht="12.75" customHeight="1" x14ac:dyDescent="0.25">
      <c r="A134" s="280" t="s">
        <v>470</v>
      </c>
      <c r="B134" s="281" t="s">
        <v>466</v>
      </c>
      <c r="C134" s="282">
        <v>9151.08</v>
      </c>
    </row>
    <row r="135" spans="1:3" s="277" customFormat="1" ht="12.75" customHeight="1" x14ac:dyDescent="0.25">
      <c r="A135" s="280" t="s">
        <v>471</v>
      </c>
      <c r="B135" s="281" t="s">
        <v>466</v>
      </c>
      <c r="C135" s="282">
        <v>13493.02</v>
      </c>
    </row>
    <row r="136" spans="1:3" s="277" customFormat="1" ht="12.75" customHeight="1" x14ac:dyDescent="0.25">
      <c r="A136" s="280" t="s">
        <v>472</v>
      </c>
      <c r="B136" s="281" t="s">
        <v>466</v>
      </c>
      <c r="C136" s="282">
        <v>13118.14</v>
      </c>
    </row>
    <row r="137" spans="1:3" s="277" customFormat="1" ht="12.75" customHeight="1" x14ac:dyDescent="0.25">
      <c r="A137" s="280" t="s">
        <v>472</v>
      </c>
      <c r="B137" s="281" t="s">
        <v>473</v>
      </c>
      <c r="C137" s="282">
        <v>1750.76</v>
      </c>
    </row>
    <row r="138" spans="1:3" s="277" customFormat="1" ht="12.75" customHeight="1" x14ac:dyDescent="0.25">
      <c r="A138" s="280" t="s">
        <v>474</v>
      </c>
      <c r="B138" s="281" t="s">
        <v>473</v>
      </c>
      <c r="C138" s="282">
        <v>688.82</v>
      </c>
    </row>
    <row r="139" spans="1:3" s="277" customFormat="1" ht="12.75" customHeight="1" x14ac:dyDescent="0.25">
      <c r="A139" s="280" t="s">
        <v>475</v>
      </c>
      <c r="B139" s="281" t="s">
        <v>473</v>
      </c>
      <c r="C139" s="282">
        <v>736</v>
      </c>
    </row>
    <row r="140" spans="1:3" s="277" customFormat="1" ht="12.75" customHeight="1" x14ac:dyDescent="0.25">
      <c r="A140" s="280" t="s">
        <v>476</v>
      </c>
      <c r="B140" s="281" t="s">
        <v>473</v>
      </c>
      <c r="C140" s="282">
        <v>112.3</v>
      </c>
    </row>
    <row r="141" spans="1:3" s="277" customFormat="1" ht="12.75" customHeight="1" x14ac:dyDescent="0.25">
      <c r="A141" s="280" t="s">
        <v>476</v>
      </c>
      <c r="B141" s="281" t="s">
        <v>477</v>
      </c>
      <c r="C141" s="282">
        <v>507.89</v>
      </c>
    </row>
    <row r="142" spans="1:3" s="277" customFormat="1" ht="12.75" customHeight="1" x14ac:dyDescent="0.25">
      <c r="A142" s="280" t="s">
        <v>478</v>
      </c>
      <c r="B142" s="281" t="s">
        <v>477</v>
      </c>
      <c r="C142" s="282">
        <v>2279.2199999999998</v>
      </c>
    </row>
    <row r="143" spans="1:3" s="277" customFormat="1" ht="12.75" customHeight="1" x14ac:dyDescent="0.25">
      <c r="A143" s="280" t="s">
        <v>479</v>
      </c>
      <c r="B143" s="281" t="s">
        <v>477</v>
      </c>
      <c r="C143" s="282">
        <v>500.77</v>
      </c>
    </row>
    <row r="144" spans="1:3" s="277" customFormat="1" ht="12.75" customHeight="1" x14ac:dyDescent="0.25">
      <c r="A144" s="280" t="s">
        <v>479</v>
      </c>
      <c r="B144" s="281" t="s">
        <v>480</v>
      </c>
      <c r="C144" s="282">
        <v>160.30000000000001</v>
      </c>
    </row>
    <row r="145" spans="1:3" s="277" customFormat="1" ht="12.75" customHeight="1" x14ac:dyDescent="0.25">
      <c r="A145" s="280" t="s">
        <v>479</v>
      </c>
      <c r="B145" s="281" t="s">
        <v>481</v>
      </c>
      <c r="C145" s="282">
        <v>2863.93</v>
      </c>
    </row>
    <row r="146" spans="1:3" s="277" customFormat="1" ht="12.75" customHeight="1" x14ac:dyDescent="0.25">
      <c r="A146" s="280" t="s">
        <v>482</v>
      </c>
      <c r="B146" s="281" t="s">
        <v>481</v>
      </c>
      <c r="C146" s="282">
        <v>3718.34</v>
      </c>
    </row>
    <row r="147" spans="1:3" s="277" customFormat="1" ht="12.75" customHeight="1" x14ac:dyDescent="0.25">
      <c r="A147" s="280" t="s">
        <v>482</v>
      </c>
      <c r="B147" s="281" t="s">
        <v>483</v>
      </c>
      <c r="C147" s="282">
        <v>6626.61</v>
      </c>
    </row>
    <row r="148" spans="1:3" s="277" customFormat="1" ht="12.75" customHeight="1" x14ac:dyDescent="0.25">
      <c r="A148" s="280" t="s">
        <v>482</v>
      </c>
      <c r="B148" s="281" t="s">
        <v>484</v>
      </c>
      <c r="C148" s="282">
        <v>5729.02</v>
      </c>
    </row>
    <row r="149" spans="1:3" s="277" customFormat="1" ht="12.75" customHeight="1" x14ac:dyDescent="0.25">
      <c r="A149" s="280" t="s">
        <v>485</v>
      </c>
      <c r="B149" s="281" t="s">
        <v>484</v>
      </c>
      <c r="C149" s="282">
        <v>4224.0200000000004</v>
      </c>
    </row>
    <row r="150" spans="1:3" s="277" customFormat="1" ht="12.75" customHeight="1" x14ac:dyDescent="0.25">
      <c r="A150" s="280" t="s">
        <v>485</v>
      </c>
      <c r="B150" s="281" t="s">
        <v>486</v>
      </c>
      <c r="C150" s="282">
        <v>11272.71</v>
      </c>
    </row>
    <row r="151" spans="1:3" s="277" customFormat="1" ht="12.75" customHeight="1" x14ac:dyDescent="0.25">
      <c r="A151" s="280" t="s">
        <v>485</v>
      </c>
      <c r="B151" s="281" t="s">
        <v>487</v>
      </c>
      <c r="C151" s="282">
        <v>9794.02</v>
      </c>
    </row>
    <row r="152" spans="1:3" s="277" customFormat="1" ht="12.75" customHeight="1" x14ac:dyDescent="0.25">
      <c r="A152" s="280" t="s">
        <v>488</v>
      </c>
      <c r="B152" s="281" t="s">
        <v>487</v>
      </c>
      <c r="C152" s="282">
        <v>10644.8</v>
      </c>
    </row>
    <row r="153" spans="1:3" s="277" customFormat="1" ht="12.75" customHeight="1" x14ac:dyDescent="0.25">
      <c r="A153" s="280" t="s">
        <v>489</v>
      </c>
      <c r="B153" s="281" t="s">
        <v>487</v>
      </c>
      <c r="C153" s="282">
        <v>10539.31</v>
      </c>
    </row>
    <row r="154" spans="1:3" s="277" customFormat="1" ht="12.75" customHeight="1" x14ac:dyDescent="0.25">
      <c r="A154" s="280" t="s">
        <v>490</v>
      </c>
      <c r="B154" s="281" t="s">
        <v>487</v>
      </c>
      <c r="C154" s="282">
        <v>3000</v>
      </c>
    </row>
    <row r="155" spans="1:3" s="277" customFormat="1" ht="12.75" customHeight="1" x14ac:dyDescent="0.25">
      <c r="A155" s="280" t="s">
        <v>491</v>
      </c>
      <c r="B155" s="281" t="s">
        <v>487</v>
      </c>
      <c r="C155" s="282">
        <v>18349.189999999999</v>
      </c>
    </row>
    <row r="156" spans="1:3" s="277" customFormat="1" ht="12.75" customHeight="1" x14ac:dyDescent="0.25">
      <c r="A156" s="280" t="s">
        <v>492</v>
      </c>
      <c r="B156" s="281" t="s">
        <v>487</v>
      </c>
      <c r="C156" s="282">
        <v>3476.53</v>
      </c>
    </row>
    <row r="157" spans="1:3" s="277" customFormat="1" ht="12.75" customHeight="1" x14ac:dyDescent="0.25">
      <c r="A157" s="280" t="s">
        <v>493</v>
      </c>
      <c r="B157" s="281" t="s">
        <v>487</v>
      </c>
      <c r="C157" s="282">
        <v>28484.38</v>
      </c>
    </row>
    <row r="158" spans="1:3" s="277" customFormat="1" ht="12.75" customHeight="1" x14ac:dyDescent="0.25">
      <c r="A158" s="280" t="s">
        <v>494</v>
      </c>
      <c r="B158" s="281" t="s">
        <v>487</v>
      </c>
      <c r="C158" s="282">
        <v>29997.21</v>
      </c>
    </row>
    <row r="159" spans="1:3" s="277" customFormat="1" ht="12.75" customHeight="1" x14ac:dyDescent="0.25">
      <c r="A159" s="280" t="s">
        <v>495</v>
      </c>
      <c r="B159" s="281" t="s">
        <v>487</v>
      </c>
      <c r="C159" s="282">
        <v>4707.68</v>
      </c>
    </row>
    <row r="160" spans="1:3" s="277" customFormat="1" ht="12.75" customHeight="1" x14ac:dyDescent="0.25">
      <c r="A160" s="280" t="s">
        <v>496</v>
      </c>
      <c r="B160" s="281" t="s">
        <v>487</v>
      </c>
      <c r="C160" s="282">
        <v>1570.69</v>
      </c>
    </row>
    <row r="161" spans="1:3" s="277" customFormat="1" ht="12.75" customHeight="1" x14ac:dyDescent="0.25">
      <c r="A161" s="280" t="s">
        <v>497</v>
      </c>
      <c r="B161" s="281" t="s">
        <v>487</v>
      </c>
      <c r="C161" s="282">
        <v>24410.7</v>
      </c>
    </row>
    <row r="162" spans="1:3" s="277" customFormat="1" ht="12.75" customHeight="1" x14ac:dyDescent="0.25">
      <c r="A162" s="280" t="s">
        <v>498</v>
      </c>
      <c r="B162" s="281" t="s">
        <v>487</v>
      </c>
      <c r="C162" s="282">
        <v>1558.29</v>
      </c>
    </row>
    <row r="163" spans="1:3" s="277" customFormat="1" ht="12.75" customHeight="1" x14ac:dyDescent="0.25">
      <c r="A163" s="280" t="s">
        <v>499</v>
      </c>
      <c r="B163" s="281" t="s">
        <v>487</v>
      </c>
      <c r="C163" s="282">
        <v>1797.45</v>
      </c>
    </row>
    <row r="164" spans="1:3" s="277" customFormat="1" ht="12.75" customHeight="1" x14ac:dyDescent="0.25">
      <c r="A164" s="280" t="s">
        <v>500</v>
      </c>
      <c r="B164" s="281" t="s">
        <v>487</v>
      </c>
      <c r="C164" s="282">
        <v>3359.73</v>
      </c>
    </row>
    <row r="165" spans="1:3" s="277" customFormat="1" ht="12.75" customHeight="1" x14ac:dyDescent="0.25">
      <c r="A165" s="280" t="s">
        <v>501</v>
      </c>
      <c r="B165" s="281" t="s">
        <v>487</v>
      </c>
      <c r="C165" s="282">
        <v>517.9</v>
      </c>
    </row>
    <row r="166" spans="1:3" s="277" customFormat="1" ht="12.75" customHeight="1" x14ac:dyDescent="0.25">
      <c r="A166" s="280" t="s">
        <v>502</v>
      </c>
      <c r="B166" s="281" t="s">
        <v>487</v>
      </c>
      <c r="C166" s="282">
        <v>6603.5</v>
      </c>
    </row>
    <row r="167" spans="1:3" s="277" customFormat="1" ht="12.75" customHeight="1" x14ac:dyDescent="0.25">
      <c r="A167" s="280" t="s">
        <v>502</v>
      </c>
      <c r="B167" s="281" t="s">
        <v>503</v>
      </c>
      <c r="C167" s="282">
        <v>1677.34</v>
      </c>
    </row>
    <row r="168" spans="1:3" s="277" customFormat="1" ht="12.75" customHeight="1" x14ac:dyDescent="0.25">
      <c r="A168" s="280" t="s">
        <v>504</v>
      </c>
      <c r="B168" s="281" t="s">
        <v>503</v>
      </c>
      <c r="C168" s="282">
        <v>202.74</v>
      </c>
    </row>
    <row r="169" spans="1:3" s="277" customFormat="1" ht="12.75" customHeight="1" x14ac:dyDescent="0.25">
      <c r="A169" s="280" t="s">
        <v>505</v>
      </c>
      <c r="B169" s="281" t="s">
        <v>503</v>
      </c>
      <c r="C169" s="282">
        <v>2444.73</v>
      </c>
    </row>
    <row r="170" spans="1:3" s="277" customFormat="1" ht="12.75" customHeight="1" x14ac:dyDescent="0.25">
      <c r="A170" s="280" t="s">
        <v>505</v>
      </c>
      <c r="B170" s="281" t="s">
        <v>506</v>
      </c>
      <c r="C170" s="282">
        <v>4582.63</v>
      </c>
    </row>
    <row r="171" spans="1:3" s="277" customFormat="1" ht="12.75" customHeight="1" x14ac:dyDescent="0.25">
      <c r="A171" s="280" t="s">
        <v>505</v>
      </c>
      <c r="B171" s="281" t="s">
        <v>507</v>
      </c>
      <c r="C171" s="282">
        <v>3304.55</v>
      </c>
    </row>
    <row r="172" spans="1:3" s="277" customFormat="1" ht="12.75" customHeight="1" x14ac:dyDescent="0.25">
      <c r="A172" s="280" t="s">
        <v>505</v>
      </c>
      <c r="B172" s="281" t="s">
        <v>508</v>
      </c>
      <c r="C172" s="282">
        <v>6610.45</v>
      </c>
    </row>
    <row r="173" spans="1:3" s="277" customFormat="1" ht="12.75" customHeight="1" x14ac:dyDescent="0.25">
      <c r="A173" s="280" t="s">
        <v>505</v>
      </c>
      <c r="B173" s="281" t="s">
        <v>509</v>
      </c>
      <c r="C173" s="282">
        <v>792.5</v>
      </c>
    </row>
    <row r="174" spans="1:3" s="277" customFormat="1" ht="12.75" customHeight="1" x14ac:dyDescent="0.25">
      <c r="A174" s="280" t="s">
        <v>510</v>
      </c>
      <c r="B174" s="281" t="s">
        <v>509</v>
      </c>
      <c r="C174" s="282">
        <v>12.6</v>
      </c>
    </row>
    <row r="175" spans="1:3" s="277" customFormat="1" ht="12.75" customHeight="1" x14ac:dyDescent="0.25">
      <c r="A175" s="280" t="s">
        <v>511</v>
      </c>
      <c r="B175" s="281" t="s">
        <v>509</v>
      </c>
      <c r="C175" s="282">
        <v>1909.89</v>
      </c>
    </row>
    <row r="176" spans="1:3" s="277" customFormat="1" ht="12.75" customHeight="1" x14ac:dyDescent="0.25">
      <c r="A176" s="280" t="s">
        <v>512</v>
      </c>
      <c r="B176" s="281" t="s">
        <v>509</v>
      </c>
      <c r="C176" s="282">
        <v>800.25</v>
      </c>
    </row>
    <row r="177" spans="1:3" s="277" customFormat="1" ht="12.75" customHeight="1" x14ac:dyDescent="0.25">
      <c r="A177" s="280" t="s">
        <v>513</v>
      </c>
      <c r="B177" s="281" t="s">
        <v>514</v>
      </c>
      <c r="C177" s="282">
        <v>144.75</v>
      </c>
    </row>
    <row r="178" spans="1:3" s="277" customFormat="1" ht="12.75" customHeight="1" x14ac:dyDescent="0.25">
      <c r="A178" s="280" t="s">
        <v>513</v>
      </c>
      <c r="B178" s="281" t="s">
        <v>514</v>
      </c>
      <c r="C178" s="282">
        <v>3897.13</v>
      </c>
    </row>
    <row r="179" spans="1:3" s="277" customFormat="1" ht="12.75" customHeight="1" x14ac:dyDescent="0.25">
      <c r="A179" s="280" t="s">
        <v>513</v>
      </c>
      <c r="B179" s="281" t="s">
        <v>515</v>
      </c>
      <c r="C179" s="282">
        <v>266.39999999999998</v>
      </c>
    </row>
    <row r="180" spans="1:3" s="277" customFormat="1" ht="12.75" customHeight="1" x14ac:dyDescent="0.25">
      <c r="A180" s="280" t="s">
        <v>516</v>
      </c>
      <c r="B180" s="281" t="s">
        <v>515</v>
      </c>
      <c r="C180" s="282">
        <v>2043.69</v>
      </c>
    </row>
    <row r="181" spans="1:3" s="277" customFormat="1" ht="12.75" customHeight="1" x14ac:dyDescent="0.25">
      <c r="A181" s="280" t="s">
        <v>517</v>
      </c>
      <c r="B181" s="281" t="s">
        <v>515</v>
      </c>
      <c r="C181" s="282">
        <v>12548.3</v>
      </c>
    </row>
    <row r="182" spans="1:3" s="277" customFormat="1" ht="12.75" customHeight="1" x14ac:dyDescent="0.25">
      <c r="A182" s="280" t="s">
        <v>518</v>
      </c>
      <c r="B182" s="281" t="s">
        <v>519</v>
      </c>
      <c r="C182" s="282">
        <v>225</v>
      </c>
    </row>
    <row r="183" spans="1:3" s="277" customFormat="1" ht="12.75" customHeight="1" x14ac:dyDescent="0.25">
      <c r="A183" s="280" t="s">
        <v>520</v>
      </c>
      <c r="B183" s="281" t="s">
        <v>519</v>
      </c>
      <c r="C183" s="282">
        <v>2650</v>
      </c>
    </row>
    <row r="184" spans="1:3" s="277" customFormat="1" ht="12.75" customHeight="1" x14ac:dyDescent="0.25">
      <c r="A184" s="280" t="s">
        <v>521</v>
      </c>
      <c r="B184" s="281" t="s">
        <v>519</v>
      </c>
      <c r="C184" s="282">
        <v>99.99</v>
      </c>
    </row>
    <row r="185" spans="1:3" s="277" customFormat="1" ht="12.75" customHeight="1" x14ac:dyDescent="0.25">
      <c r="A185" s="280" t="s">
        <v>522</v>
      </c>
      <c r="B185" s="281" t="s">
        <v>519</v>
      </c>
      <c r="C185" s="282">
        <v>1056.92</v>
      </c>
    </row>
    <row r="186" spans="1:3" s="277" customFormat="1" ht="12.75" customHeight="1" x14ac:dyDescent="0.25">
      <c r="A186" s="280" t="s">
        <v>523</v>
      </c>
      <c r="B186" s="281" t="s">
        <v>519</v>
      </c>
      <c r="C186" s="282">
        <v>3921.21</v>
      </c>
    </row>
    <row r="187" spans="1:3" s="277" customFormat="1" ht="12.75" customHeight="1" x14ac:dyDescent="0.25">
      <c r="A187" s="280" t="s">
        <v>524</v>
      </c>
      <c r="B187" s="281" t="s">
        <v>519</v>
      </c>
      <c r="C187" s="282">
        <v>100</v>
      </c>
    </row>
    <row r="188" spans="1:3" s="277" customFormat="1" ht="12.75" customHeight="1" x14ac:dyDescent="0.25">
      <c r="A188" s="280" t="s">
        <v>525</v>
      </c>
      <c r="B188" s="281" t="s">
        <v>519</v>
      </c>
      <c r="C188" s="282">
        <v>129.68</v>
      </c>
    </row>
    <row r="189" spans="1:3" s="277" customFormat="1" ht="12.75" customHeight="1" x14ac:dyDescent="0.25">
      <c r="A189" s="280" t="s">
        <v>526</v>
      </c>
      <c r="B189" s="281" t="s">
        <v>519</v>
      </c>
      <c r="C189" s="282">
        <v>2192.5100000000002</v>
      </c>
    </row>
    <row r="190" spans="1:3" s="277" customFormat="1" ht="12.75" customHeight="1" x14ac:dyDescent="0.25">
      <c r="A190" s="280" t="s">
        <v>527</v>
      </c>
      <c r="B190" s="281" t="s">
        <v>519</v>
      </c>
      <c r="C190" s="282">
        <v>209.19</v>
      </c>
    </row>
    <row r="191" spans="1:3" s="277" customFormat="1" ht="12.75" customHeight="1" x14ac:dyDescent="0.25">
      <c r="A191" s="280" t="s">
        <v>528</v>
      </c>
      <c r="B191" s="281" t="s">
        <v>519</v>
      </c>
      <c r="C191" s="282">
        <v>35.32</v>
      </c>
    </row>
    <row r="192" spans="1:3" s="277" customFormat="1" ht="12.75" customHeight="1" x14ac:dyDescent="0.25">
      <c r="A192" s="280" t="s">
        <v>529</v>
      </c>
      <c r="B192" s="281" t="s">
        <v>530</v>
      </c>
      <c r="C192" s="282">
        <v>975</v>
      </c>
    </row>
    <row r="193" spans="1:3" s="277" customFormat="1" ht="12.75" customHeight="1" x14ac:dyDescent="0.25">
      <c r="A193" s="280" t="s">
        <v>531</v>
      </c>
      <c r="B193" s="281" t="s">
        <v>530</v>
      </c>
      <c r="C193" s="282">
        <v>3301.98</v>
      </c>
    </row>
    <row r="194" spans="1:3" s="277" customFormat="1" ht="12.75" customHeight="1" x14ac:dyDescent="0.25">
      <c r="A194" s="280" t="s">
        <v>532</v>
      </c>
      <c r="B194" s="281" t="s">
        <v>530</v>
      </c>
      <c r="C194" s="282">
        <v>152.56</v>
      </c>
    </row>
    <row r="195" spans="1:3" s="277" customFormat="1" ht="12.75" customHeight="1" x14ac:dyDescent="0.25">
      <c r="A195" s="280" t="s">
        <v>533</v>
      </c>
      <c r="B195" s="281" t="s">
        <v>534</v>
      </c>
      <c r="C195" s="282">
        <v>953.05</v>
      </c>
    </row>
    <row r="196" spans="1:3" s="277" customFormat="1" ht="12.75" customHeight="1" x14ac:dyDescent="0.25">
      <c r="A196" s="280" t="s">
        <v>535</v>
      </c>
      <c r="B196" s="281" t="s">
        <v>534</v>
      </c>
      <c r="C196" s="282">
        <v>953.05</v>
      </c>
    </row>
    <row r="197" spans="1:3" s="277" customFormat="1" ht="12.75" customHeight="1" thickBot="1" x14ac:dyDescent="0.3">
      <c r="A197" s="280" t="s">
        <v>536</v>
      </c>
      <c r="B197" s="281" t="s">
        <v>537</v>
      </c>
      <c r="C197" s="282">
        <v>82.62</v>
      </c>
    </row>
    <row r="198" spans="1:3" ht="12.75" customHeight="1" thickBot="1" x14ac:dyDescent="0.3">
      <c r="A198" s="283"/>
      <c r="B198" s="284" t="s">
        <v>538</v>
      </c>
      <c r="C198" s="285">
        <f>SUM(C$13:C197)</f>
        <v>612000.01</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REPORTING&amp;RYALE-NEW HAVEN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208</v>
      </c>
      <c r="B4" s="493"/>
      <c r="C4" s="493"/>
      <c r="D4" s="493"/>
      <c r="E4" s="493"/>
      <c r="F4" s="494"/>
    </row>
    <row r="5" spans="1:6" x14ac:dyDescent="0.25">
      <c r="A5" s="492" t="s">
        <v>539</v>
      </c>
      <c r="B5" s="493"/>
      <c r="C5" s="493"/>
      <c r="D5" s="493"/>
      <c r="E5" s="493"/>
      <c r="F5" s="494"/>
    </row>
    <row r="6" spans="1:6" ht="16.5" customHeight="1" thickBot="1" x14ac:dyDescent="0.3">
      <c r="A6" s="504"/>
      <c r="B6" s="505"/>
      <c r="C6" s="505"/>
      <c r="D6" s="505"/>
      <c r="E6" s="505"/>
      <c r="F6" s="506"/>
    </row>
    <row r="7" spans="1:6" ht="16.5" customHeight="1" thickBot="1" x14ac:dyDescent="0.3">
      <c r="A7" s="511" t="s">
        <v>540</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541</v>
      </c>
      <c r="B9" s="292" t="s">
        <v>542</v>
      </c>
      <c r="C9" s="293" t="s">
        <v>543</v>
      </c>
      <c r="D9" s="293" t="s">
        <v>544</v>
      </c>
      <c r="E9" s="293" t="s">
        <v>545</v>
      </c>
      <c r="F9" s="294" t="s">
        <v>546</v>
      </c>
    </row>
    <row r="10" spans="1:6" x14ac:dyDescent="0.25">
      <c r="A10" s="295"/>
      <c r="B10" s="296"/>
      <c r="C10" s="297"/>
      <c r="D10" s="297"/>
      <c r="E10" s="297"/>
      <c r="F10" s="298"/>
    </row>
    <row r="11" spans="1:6" x14ac:dyDescent="0.25">
      <c r="A11" s="299" t="s">
        <v>212</v>
      </c>
      <c r="B11" s="513" t="s">
        <v>547</v>
      </c>
      <c r="C11" s="514"/>
      <c r="D11" s="514"/>
      <c r="E11" s="514"/>
      <c r="F11" s="514"/>
    </row>
    <row r="12" spans="1:6" x14ac:dyDescent="0.25">
      <c r="A12" s="507"/>
      <c r="B12" s="508"/>
      <c r="C12" s="508"/>
      <c r="D12" s="508"/>
      <c r="E12" s="508"/>
      <c r="F12" s="508"/>
    </row>
    <row r="13" spans="1:6" x14ac:dyDescent="0.25">
      <c r="A13" s="299" t="s">
        <v>213</v>
      </c>
      <c r="B13" s="515" t="s">
        <v>548</v>
      </c>
      <c r="C13" s="516"/>
      <c r="D13" s="516"/>
      <c r="E13" s="516"/>
      <c r="F13" s="516"/>
    </row>
    <row r="14" spans="1:6" x14ac:dyDescent="0.25">
      <c r="A14" s="507"/>
      <c r="B14" s="508"/>
      <c r="C14" s="508"/>
      <c r="D14" s="508"/>
      <c r="E14" s="508"/>
      <c r="F14" s="508"/>
    </row>
    <row r="15" spans="1:6" x14ac:dyDescent="0.25">
      <c r="A15" s="299" t="s">
        <v>249</v>
      </c>
      <c r="B15" s="515" t="s">
        <v>549</v>
      </c>
      <c r="C15" s="516"/>
      <c r="D15" s="516"/>
      <c r="E15" s="516"/>
      <c r="F15" s="516"/>
    </row>
    <row r="16" spans="1:6" x14ac:dyDescent="0.25">
      <c r="A16" s="507"/>
      <c r="B16" s="508"/>
      <c r="C16" s="508"/>
      <c r="D16" s="508"/>
      <c r="E16" s="508"/>
      <c r="F16" s="508"/>
    </row>
    <row r="17" spans="1:6" x14ac:dyDescent="0.25">
      <c r="A17" s="299" t="s">
        <v>550</v>
      </c>
      <c r="B17" s="509" t="s">
        <v>551</v>
      </c>
      <c r="C17" s="509"/>
      <c r="D17" s="509"/>
      <c r="E17" s="509"/>
      <c r="F17" s="509"/>
    </row>
    <row r="18" spans="1:6" ht="16.5" customHeight="1" thickBot="1" x14ac:dyDescent="0.3">
      <c r="A18" s="300"/>
      <c r="B18" s="510"/>
      <c r="C18" s="510"/>
      <c r="D18" s="510"/>
      <c r="E18" s="510"/>
      <c r="F18" s="301"/>
    </row>
    <row r="19" spans="1:6" ht="30" x14ac:dyDescent="0.25">
      <c r="A19" s="302"/>
      <c r="B19" s="303" t="s">
        <v>552</v>
      </c>
      <c r="C19" s="304">
        <v>10000</v>
      </c>
      <c r="D19" s="304">
        <v>3683</v>
      </c>
      <c r="E19" s="304">
        <v>0</v>
      </c>
      <c r="F19" s="305">
        <v>3683</v>
      </c>
    </row>
    <row r="20" spans="1:6" x14ac:dyDescent="0.25">
      <c r="A20" s="302"/>
      <c r="B20" s="303" t="s">
        <v>553</v>
      </c>
      <c r="C20" s="304">
        <v>5000</v>
      </c>
      <c r="D20" s="304">
        <v>385</v>
      </c>
      <c r="E20" s="304">
        <v>0</v>
      </c>
      <c r="F20" s="305">
        <v>385</v>
      </c>
    </row>
    <row r="21" spans="1:6" x14ac:dyDescent="0.25">
      <c r="A21" s="302"/>
      <c r="B21" s="303" t="s">
        <v>554</v>
      </c>
      <c r="C21" s="304">
        <v>5000</v>
      </c>
      <c r="D21" s="304">
        <v>1874</v>
      </c>
      <c r="E21" s="304">
        <v>0</v>
      </c>
      <c r="F21" s="305">
        <v>1874</v>
      </c>
    </row>
    <row r="22" spans="1:6" x14ac:dyDescent="0.25">
      <c r="A22" s="302"/>
      <c r="B22" s="303" t="s">
        <v>555</v>
      </c>
      <c r="C22" s="304">
        <v>5000</v>
      </c>
      <c r="D22" s="304">
        <v>2214</v>
      </c>
      <c r="E22" s="304">
        <v>0</v>
      </c>
      <c r="F22" s="305">
        <v>2214</v>
      </c>
    </row>
    <row r="23" spans="1:6" x14ac:dyDescent="0.25">
      <c r="A23" s="302"/>
      <c r="B23" s="303" t="s">
        <v>556</v>
      </c>
      <c r="C23" s="304">
        <v>40097</v>
      </c>
      <c r="D23" s="304">
        <v>803</v>
      </c>
      <c r="E23" s="304">
        <v>0</v>
      </c>
      <c r="F23" s="305">
        <v>803</v>
      </c>
    </row>
    <row r="24" spans="1:6" ht="30" x14ac:dyDescent="0.25">
      <c r="A24" s="302"/>
      <c r="B24" s="303" t="s">
        <v>557</v>
      </c>
      <c r="C24" s="304">
        <v>10000</v>
      </c>
      <c r="D24" s="304">
        <v>4504</v>
      </c>
      <c r="E24" s="304">
        <v>0</v>
      </c>
      <c r="F24" s="305">
        <v>4504</v>
      </c>
    </row>
    <row r="25" spans="1:6" ht="30" x14ac:dyDescent="0.25">
      <c r="A25" s="302"/>
      <c r="B25" s="303" t="s">
        <v>558</v>
      </c>
      <c r="C25" s="304">
        <v>5000</v>
      </c>
      <c r="D25" s="304">
        <v>68</v>
      </c>
      <c r="E25" s="304">
        <v>0</v>
      </c>
      <c r="F25" s="305">
        <v>68</v>
      </c>
    </row>
    <row r="26" spans="1:6" ht="30" x14ac:dyDescent="0.25">
      <c r="A26" s="302"/>
      <c r="B26" s="303" t="s">
        <v>559</v>
      </c>
      <c r="C26" s="304">
        <v>6000</v>
      </c>
      <c r="D26" s="304">
        <v>81</v>
      </c>
      <c r="E26" s="304">
        <v>0</v>
      </c>
      <c r="F26" s="305">
        <v>81</v>
      </c>
    </row>
    <row r="27" spans="1:6" x14ac:dyDescent="0.25">
      <c r="A27" s="302"/>
      <c r="B27" s="303" t="s">
        <v>560</v>
      </c>
      <c r="C27" s="304">
        <v>21269</v>
      </c>
      <c r="D27" s="304">
        <v>319</v>
      </c>
      <c r="E27" s="304">
        <v>0</v>
      </c>
      <c r="F27" s="305">
        <v>319</v>
      </c>
    </row>
    <row r="28" spans="1:6" ht="30" x14ac:dyDescent="0.25">
      <c r="A28" s="302"/>
      <c r="B28" s="303" t="s">
        <v>561</v>
      </c>
      <c r="C28" s="304">
        <v>25223</v>
      </c>
      <c r="D28" s="304">
        <v>376</v>
      </c>
      <c r="E28" s="304">
        <v>0</v>
      </c>
      <c r="F28" s="305">
        <v>376</v>
      </c>
    </row>
    <row r="29" spans="1:6" ht="30" x14ac:dyDescent="0.25">
      <c r="A29" s="302"/>
      <c r="B29" s="303" t="s">
        <v>562</v>
      </c>
      <c r="C29" s="304">
        <v>9712</v>
      </c>
      <c r="D29" s="304">
        <v>132</v>
      </c>
      <c r="E29" s="304">
        <v>0</v>
      </c>
      <c r="F29" s="305">
        <v>132</v>
      </c>
    </row>
    <row r="30" spans="1:6" x14ac:dyDescent="0.25">
      <c r="A30" s="302"/>
      <c r="B30" s="303" t="s">
        <v>563</v>
      </c>
      <c r="C30" s="304">
        <v>500</v>
      </c>
      <c r="D30" s="304">
        <v>7</v>
      </c>
      <c r="E30" s="304">
        <v>0</v>
      </c>
      <c r="F30" s="305">
        <v>7</v>
      </c>
    </row>
    <row r="31" spans="1:6" ht="30" x14ac:dyDescent="0.25">
      <c r="A31" s="302"/>
      <c r="B31" s="303" t="s">
        <v>564</v>
      </c>
      <c r="C31" s="304">
        <v>35984</v>
      </c>
      <c r="D31" s="304">
        <v>487</v>
      </c>
      <c r="E31" s="304">
        <v>0</v>
      </c>
      <c r="F31" s="305">
        <v>487</v>
      </c>
    </row>
    <row r="32" spans="1:6" ht="30" x14ac:dyDescent="0.25">
      <c r="A32" s="302"/>
      <c r="B32" s="303" t="s">
        <v>565</v>
      </c>
      <c r="C32" s="304">
        <v>5000</v>
      </c>
      <c r="D32" s="304">
        <v>68</v>
      </c>
      <c r="E32" s="304">
        <v>0</v>
      </c>
      <c r="F32" s="305">
        <v>68</v>
      </c>
    </row>
    <row r="33" spans="1:6" ht="30" x14ac:dyDescent="0.25">
      <c r="A33" s="302"/>
      <c r="B33" s="303" t="s">
        <v>566</v>
      </c>
      <c r="C33" s="304">
        <v>5000</v>
      </c>
      <c r="D33" s="304">
        <v>68</v>
      </c>
      <c r="E33" s="304">
        <v>0</v>
      </c>
      <c r="F33" s="305">
        <v>68</v>
      </c>
    </row>
    <row r="34" spans="1:6" ht="30" x14ac:dyDescent="0.25">
      <c r="A34" s="302"/>
      <c r="B34" s="303" t="s">
        <v>567</v>
      </c>
      <c r="C34" s="304">
        <v>10000</v>
      </c>
      <c r="D34" s="304">
        <v>154</v>
      </c>
      <c r="E34" s="304">
        <v>0</v>
      </c>
      <c r="F34" s="305">
        <v>154</v>
      </c>
    </row>
    <row r="35" spans="1:6" ht="30" x14ac:dyDescent="0.25">
      <c r="A35" s="302"/>
      <c r="B35" s="303" t="s">
        <v>568</v>
      </c>
      <c r="C35" s="304">
        <v>9712</v>
      </c>
      <c r="D35" s="304">
        <v>136</v>
      </c>
      <c r="E35" s="304">
        <v>0</v>
      </c>
      <c r="F35" s="305">
        <v>136</v>
      </c>
    </row>
    <row r="36" spans="1:6" ht="30" x14ac:dyDescent="0.25">
      <c r="A36" s="302"/>
      <c r="B36" s="303" t="s">
        <v>569</v>
      </c>
      <c r="C36" s="304">
        <v>9712</v>
      </c>
      <c r="D36" s="304">
        <v>136</v>
      </c>
      <c r="E36" s="304">
        <v>0</v>
      </c>
      <c r="F36" s="305">
        <v>136</v>
      </c>
    </row>
    <row r="37" spans="1:6" ht="30" x14ac:dyDescent="0.25">
      <c r="A37" s="302"/>
      <c r="B37" s="303" t="s">
        <v>570</v>
      </c>
      <c r="C37" s="304">
        <v>2500</v>
      </c>
      <c r="D37" s="304">
        <v>34</v>
      </c>
      <c r="E37" s="304">
        <v>0</v>
      </c>
      <c r="F37" s="305">
        <v>34</v>
      </c>
    </row>
    <row r="38" spans="1:6" x14ac:dyDescent="0.25">
      <c r="A38" s="302"/>
      <c r="B38" s="303" t="s">
        <v>571</v>
      </c>
      <c r="C38" s="304">
        <v>5000</v>
      </c>
      <c r="D38" s="304">
        <v>70</v>
      </c>
      <c r="E38" s="304">
        <v>0</v>
      </c>
      <c r="F38" s="305">
        <v>70</v>
      </c>
    </row>
    <row r="39" spans="1:6" x14ac:dyDescent="0.25">
      <c r="A39" s="302"/>
      <c r="B39" s="303" t="s">
        <v>572</v>
      </c>
      <c r="C39" s="304">
        <v>5000</v>
      </c>
      <c r="D39" s="304">
        <v>68</v>
      </c>
      <c r="E39" s="304">
        <v>0</v>
      </c>
      <c r="F39" s="305">
        <v>68</v>
      </c>
    </row>
    <row r="40" spans="1:6" x14ac:dyDescent="0.25">
      <c r="A40" s="302"/>
      <c r="B40" s="303" t="s">
        <v>573</v>
      </c>
      <c r="C40" s="304">
        <v>9148</v>
      </c>
      <c r="D40" s="304">
        <v>128</v>
      </c>
      <c r="E40" s="304">
        <v>0</v>
      </c>
      <c r="F40" s="305">
        <v>128</v>
      </c>
    </row>
    <row r="41" spans="1:6" ht="30" x14ac:dyDescent="0.25">
      <c r="A41" s="302"/>
      <c r="B41" s="303" t="s">
        <v>574</v>
      </c>
      <c r="C41" s="304">
        <v>9148</v>
      </c>
      <c r="D41" s="304">
        <v>128</v>
      </c>
      <c r="E41" s="304">
        <v>0</v>
      </c>
      <c r="F41" s="305">
        <v>128</v>
      </c>
    </row>
    <row r="42" spans="1:6" x14ac:dyDescent="0.25">
      <c r="A42" s="302"/>
      <c r="B42" s="303" t="s">
        <v>575</v>
      </c>
      <c r="C42" s="304">
        <v>5000</v>
      </c>
      <c r="D42" s="304">
        <v>70</v>
      </c>
      <c r="E42" s="304">
        <v>0</v>
      </c>
      <c r="F42" s="305">
        <v>70</v>
      </c>
    </row>
    <row r="43" spans="1:6" x14ac:dyDescent="0.25">
      <c r="A43" s="302"/>
      <c r="B43" s="303" t="s">
        <v>576</v>
      </c>
      <c r="C43" s="304">
        <v>5000</v>
      </c>
      <c r="D43" s="304">
        <v>70</v>
      </c>
      <c r="E43" s="304">
        <v>0</v>
      </c>
      <c r="F43" s="305">
        <v>70</v>
      </c>
    </row>
    <row r="44" spans="1:6" x14ac:dyDescent="0.25">
      <c r="A44" s="302"/>
      <c r="B44" s="303" t="s">
        <v>577</v>
      </c>
      <c r="C44" s="304">
        <v>10000</v>
      </c>
      <c r="D44" s="304">
        <v>140</v>
      </c>
      <c r="E44" s="304">
        <v>0</v>
      </c>
      <c r="F44" s="305">
        <v>140</v>
      </c>
    </row>
    <row r="45" spans="1:6" x14ac:dyDescent="0.25">
      <c r="A45" s="302"/>
      <c r="B45" s="303" t="s">
        <v>578</v>
      </c>
      <c r="C45" s="304">
        <v>1000</v>
      </c>
      <c r="D45" s="304">
        <v>14</v>
      </c>
      <c r="E45" s="304">
        <v>0</v>
      </c>
      <c r="F45" s="305">
        <v>14</v>
      </c>
    </row>
    <row r="46" spans="1:6" x14ac:dyDescent="0.25">
      <c r="A46" s="302"/>
      <c r="B46" s="303" t="s">
        <v>579</v>
      </c>
      <c r="C46" s="304">
        <v>100</v>
      </c>
      <c r="D46" s="304">
        <v>1</v>
      </c>
      <c r="E46" s="304">
        <v>0</v>
      </c>
      <c r="F46" s="305">
        <v>1</v>
      </c>
    </row>
    <row r="47" spans="1:6" x14ac:dyDescent="0.25">
      <c r="A47" s="302"/>
      <c r="B47" s="303" t="s">
        <v>580</v>
      </c>
      <c r="C47" s="304">
        <v>5000</v>
      </c>
      <c r="D47" s="304">
        <v>70</v>
      </c>
      <c r="E47" s="304">
        <v>0</v>
      </c>
      <c r="F47" s="305">
        <v>70</v>
      </c>
    </row>
    <row r="48" spans="1:6" ht="30" x14ac:dyDescent="0.25">
      <c r="A48" s="302"/>
      <c r="B48" s="303" t="s">
        <v>581</v>
      </c>
      <c r="C48" s="304">
        <v>5000</v>
      </c>
      <c r="D48" s="304">
        <v>70</v>
      </c>
      <c r="E48" s="304">
        <v>0</v>
      </c>
      <c r="F48" s="305">
        <v>70</v>
      </c>
    </row>
    <row r="49" spans="1:6" x14ac:dyDescent="0.25">
      <c r="A49" s="302"/>
      <c r="B49" s="303" t="s">
        <v>582</v>
      </c>
      <c r="C49" s="304">
        <v>4000</v>
      </c>
      <c r="D49" s="304">
        <v>56</v>
      </c>
      <c r="E49" s="304">
        <v>0</v>
      </c>
      <c r="F49" s="305">
        <v>56</v>
      </c>
    </row>
    <row r="50" spans="1:6" ht="30" x14ac:dyDescent="0.25">
      <c r="A50" s="302"/>
      <c r="B50" s="303" t="s">
        <v>583</v>
      </c>
      <c r="C50" s="304">
        <v>5000</v>
      </c>
      <c r="D50" s="304">
        <v>70</v>
      </c>
      <c r="E50" s="304">
        <v>0</v>
      </c>
      <c r="F50" s="305">
        <v>70</v>
      </c>
    </row>
    <row r="51" spans="1:6" x14ac:dyDescent="0.25">
      <c r="A51" s="302"/>
      <c r="B51" s="303" t="s">
        <v>584</v>
      </c>
      <c r="C51" s="304">
        <v>155480</v>
      </c>
      <c r="D51" s="304">
        <v>2173</v>
      </c>
      <c r="E51" s="304">
        <v>0</v>
      </c>
      <c r="F51" s="305">
        <v>2173</v>
      </c>
    </row>
    <row r="52" spans="1:6" x14ac:dyDescent="0.25">
      <c r="A52" s="302"/>
      <c r="B52" s="303" t="s">
        <v>585</v>
      </c>
      <c r="C52" s="304">
        <v>11938</v>
      </c>
      <c r="D52" s="304">
        <v>167</v>
      </c>
      <c r="E52" s="304">
        <v>0</v>
      </c>
      <c r="F52" s="305">
        <v>167</v>
      </c>
    </row>
    <row r="53" spans="1:6" ht="30" x14ac:dyDescent="0.25">
      <c r="A53" s="302"/>
      <c r="B53" s="303" t="s">
        <v>586</v>
      </c>
      <c r="C53" s="304">
        <v>10000</v>
      </c>
      <c r="D53" s="304">
        <v>135</v>
      </c>
      <c r="E53" s="304">
        <v>0</v>
      </c>
      <c r="F53" s="305">
        <v>135</v>
      </c>
    </row>
    <row r="54" spans="1:6" x14ac:dyDescent="0.25">
      <c r="A54" s="302"/>
      <c r="B54" s="303" t="s">
        <v>587</v>
      </c>
      <c r="C54" s="304">
        <v>5000</v>
      </c>
      <c r="D54" s="304">
        <v>70</v>
      </c>
      <c r="E54" s="304">
        <v>0</v>
      </c>
      <c r="F54" s="305">
        <v>70</v>
      </c>
    </row>
    <row r="55" spans="1:6" ht="30" x14ac:dyDescent="0.25">
      <c r="A55" s="302"/>
      <c r="B55" s="303" t="s">
        <v>588</v>
      </c>
      <c r="C55" s="304">
        <v>46508</v>
      </c>
      <c r="D55" s="304">
        <v>650</v>
      </c>
      <c r="E55" s="304">
        <v>0</v>
      </c>
      <c r="F55" s="305">
        <v>650</v>
      </c>
    </row>
    <row r="56" spans="1:6" ht="30" x14ac:dyDescent="0.25">
      <c r="A56" s="302"/>
      <c r="B56" s="303" t="s">
        <v>589</v>
      </c>
      <c r="C56" s="304">
        <v>9720</v>
      </c>
      <c r="D56" s="304">
        <v>136</v>
      </c>
      <c r="E56" s="304">
        <v>0</v>
      </c>
      <c r="F56" s="305">
        <v>136</v>
      </c>
    </row>
    <row r="57" spans="1:6" x14ac:dyDescent="0.25">
      <c r="A57" s="302"/>
      <c r="B57" s="303" t="s">
        <v>590</v>
      </c>
      <c r="C57" s="304">
        <v>10000</v>
      </c>
      <c r="D57" s="304">
        <v>140</v>
      </c>
      <c r="E57" s="304">
        <v>0</v>
      </c>
      <c r="F57" s="305">
        <v>140</v>
      </c>
    </row>
    <row r="58" spans="1:6" x14ac:dyDescent="0.25">
      <c r="A58" s="302"/>
      <c r="B58" s="303" t="s">
        <v>591</v>
      </c>
      <c r="C58" s="304">
        <v>5000</v>
      </c>
      <c r="D58" s="304">
        <v>70</v>
      </c>
      <c r="E58" s="304">
        <v>0</v>
      </c>
      <c r="F58" s="305">
        <v>70</v>
      </c>
    </row>
    <row r="59" spans="1:6" x14ac:dyDescent="0.25">
      <c r="A59" s="302"/>
      <c r="B59" s="303" t="s">
        <v>592</v>
      </c>
      <c r="C59" s="304">
        <v>10000</v>
      </c>
      <c r="D59" s="304">
        <v>140</v>
      </c>
      <c r="E59" s="304">
        <v>0</v>
      </c>
      <c r="F59" s="305">
        <v>140</v>
      </c>
    </row>
    <row r="60" spans="1:6" ht="30" x14ac:dyDescent="0.25">
      <c r="A60" s="302"/>
      <c r="B60" s="303" t="s">
        <v>593</v>
      </c>
      <c r="C60" s="304">
        <v>5000</v>
      </c>
      <c r="D60" s="304">
        <v>70</v>
      </c>
      <c r="E60" s="304">
        <v>0</v>
      </c>
      <c r="F60" s="305">
        <v>70</v>
      </c>
    </row>
    <row r="61" spans="1:6" x14ac:dyDescent="0.25">
      <c r="A61" s="302"/>
      <c r="B61" s="303" t="s">
        <v>594</v>
      </c>
      <c r="C61" s="304">
        <v>30</v>
      </c>
      <c r="D61" s="304">
        <v>0</v>
      </c>
      <c r="E61" s="304">
        <v>0</v>
      </c>
      <c r="F61" s="305">
        <v>0</v>
      </c>
    </row>
    <row r="62" spans="1:6" ht="30" x14ac:dyDescent="0.25">
      <c r="A62" s="302"/>
      <c r="B62" s="303" t="s">
        <v>595</v>
      </c>
      <c r="C62" s="304">
        <v>15000</v>
      </c>
      <c r="D62" s="304">
        <v>210</v>
      </c>
      <c r="E62" s="304">
        <v>0</v>
      </c>
      <c r="F62" s="305">
        <v>210</v>
      </c>
    </row>
    <row r="63" spans="1:6" x14ac:dyDescent="0.25">
      <c r="A63" s="302"/>
      <c r="B63" s="303" t="s">
        <v>596</v>
      </c>
      <c r="C63" s="304">
        <v>12000</v>
      </c>
      <c r="D63" s="304">
        <v>168</v>
      </c>
      <c r="E63" s="304">
        <v>0</v>
      </c>
      <c r="F63" s="305">
        <v>168</v>
      </c>
    </row>
    <row r="64" spans="1:6" ht="30" x14ac:dyDescent="0.25">
      <c r="A64" s="302"/>
      <c r="B64" s="303" t="s">
        <v>597</v>
      </c>
      <c r="C64" s="304">
        <v>5000</v>
      </c>
      <c r="D64" s="304">
        <v>70</v>
      </c>
      <c r="E64" s="304">
        <v>0</v>
      </c>
      <c r="F64" s="305">
        <v>70</v>
      </c>
    </row>
    <row r="65" spans="1:6" ht="30" x14ac:dyDescent="0.25">
      <c r="A65" s="302"/>
      <c r="B65" s="303" t="s">
        <v>598</v>
      </c>
      <c r="C65" s="304">
        <v>60000</v>
      </c>
      <c r="D65" s="304">
        <v>813</v>
      </c>
      <c r="E65" s="304">
        <v>0</v>
      </c>
      <c r="F65" s="305">
        <v>813</v>
      </c>
    </row>
    <row r="66" spans="1:6" x14ac:dyDescent="0.25">
      <c r="A66" s="302"/>
      <c r="B66" s="303" t="s">
        <v>599</v>
      </c>
      <c r="C66" s="304">
        <v>10400</v>
      </c>
      <c r="D66" s="304">
        <v>145</v>
      </c>
      <c r="E66" s="304">
        <v>0</v>
      </c>
      <c r="F66" s="305">
        <v>145</v>
      </c>
    </row>
    <row r="67" spans="1:6" ht="30" x14ac:dyDescent="0.25">
      <c r="A67" s="302"/>
      <c r="B67" s="303" t="s">
        <v>600</v>
      </c>
      <c r="C67" s="304">
        <v>27034</v>
      </c>
      <c r="D67" s="304">
        <v>378</v>
      </c>
      <c r="E67" s="304">
        <v>0</v>
      </c>
      <c r="F67" s="305">
        <v>378</v>
      </c>
    </row>
    <row r="68" spans="1:6" ht="30" x14ac:dyDescent="0.25">
      <c r="A68" s="302"/>
      <c r="B68" s="303" t="s">
        <v>601</v>
      </c>
      <c r="C68" s="304">
        <v>7141</v>
      </c>
      <c r="D68" s="304">
        <v>100</v>
      </c>
      <c r="E68" s="304">
        <v>0</v>
      </c>
      <c r="F68" s="305">
        <v>100</v>
      </c>
    </row>
    <row r="69" spans="1:6" x14ac:dyDescent="0.25">
      <c r="A69" s="302"/>
      <c r="B69" s="303" t="s">
        <v>602</v>
      </c>
      <c r="C69" s="304">
        <v>10000</v>
      </c>
      <c r="D69" s="304">
        <v>140</v>
      </c>
      <c r="E69" s="304">
        <v>0</v>
      </c>
      <c r="F69" s="305">
        <v>140</v>
      </c>
    </row>
    <row r="70" spans="1:6" x14ac:dyDescent="0.25">
      <c r="A70" s="302"/>
      <c r="B70" s="303" t="s">
        <v>603</v>
      </c>
      <c r="C70" s="304">
        <v>5000</v>
      </c>
      <c r="D70" s="304">
        <v>636</v>
      </c>
      <c r="E70" s="304">
        <v>0</v>
      </c>
      <c r="F70" s="305">
        <v>636</v>
      </c>
    </row>
    <row r="71" spans="1:6" ht="30" x14ac:dyDescent="0.25">
      <c r="A71" s="302"/>
      <c r="B71" s="303" t="s">
        <v>604</v>
      </c>
      <c r="C71" s="304">
        <v>10000</v>
      </c>
      <c r="D71" s="304">
        <v>1632</v>
      </c>
      <c r="E71" s="304">
        <v>0</v>
      </c>
      <c r="F71" s="305">
        <v>1632</v>
      </c>
    </row>
    <row r="72" spans="1:6" x14ac:dyDescent="0.25">
      <c r="A72" s="302"/>
      <c r="B72" s="303" t="s">
        <v>605</v>
      </c>
      <c r="C72" s="304">
        <v>10000</v>
      </c>
      <c r="D72" s="304">
        <v>1510</v>
      </c>
      <c r="E72" s="304">
        <v>0</v>
      </c>
      <c r="F72" s="305">
        <v>1510</v>
      </c>
    </row>
    <row r="73" spans="1:6" x14ac:dyDescent="0.25">
      <c r="A73" s="302"/>
      <c r="B73" s="303" t="s">
        <v>606</v>
      </c>
      <c r="C73" s="304">
        <v>5000</v>
      </c>
      <c r="D73" s="304">
        <v>804</v>
      </c>
      <c r="E73" s="304">
        <v>0</v>
      </c>
      <c r="F73" s="305">
        <v>804</v>
      </c>
    </row>
    <row r="74" spans="1:6" x14ac:dyDescent="0.25">
      <c r="A74" s="302"/>
      <c r="B74" s="303" t="s">
        <v>607</v>
      </c>
      <c r="C74" s="304">
        <v>10000</v>
      </c>
      <c r="D74" s="304">
        <v>1611</v>
      </c>
      <c r="E74" s="304">
        <v>0</v>
      </c>
      <c r="F74" s="305">
        <v>1611</v>
      </c>
    </row>
    <row r="75" spans="1:6" ht="30" x14ac:dyDescent="0.25">
      <c r="A75" s="302"/>
      <c r="B75" s="303" t="s">
        <v>608</v>
      </c>
      <c r="C75" s="304">
        <v>5000</v>
      </c>
      <c r="D75" s="304">
        <v>403</v>
      </c>
      <c r="E75" s="304">
        <v>0</v>
      </c>
      <c r="F75" s="305">
        <v>403</v>
      </c>
    </row>
    <row r="76" spans="1:6" ht="30" x14ac:dyDescent="0.25">
      <c r="A76" s="302"/>
      <c r="B76" s="303" t="s">
        <v>609</v>
      </c>
      <c r="C76" s="304">
        <v>10000</v>
      </c>
      <c r="D76" s="304">
        <v>1611</v>
      </c>
      <c r="E76" s="304">
        <v>0</v>
      </c>
      <c r="F76" s="305">
        <v>1611</v>
      </c>
    </row>
    <row r="77" spans="1:6" x14ac:dyDescent="0.25">
      <c r="A77" s="302"/>
      <c r="B77" s="303" t="s">
        <v>610</v>
      </c>
      <c r="C77" s="304">
        <v>5000</v>
      </c>
      <c r="D77" s="304">
        <v>806</v>
      </c>
      <c r="E77" s="304">
        <v>0</v>
      </c>
      <c r="F77" s="305">
        <v>806</v>
      </c>
    </row>
    <row r="78" spans="1:6" x14ac:dyDescent="0.25">
      <c r="A78" s="302"/>
      <c r="B78" s="303" t="s">
        <v>611</v>
      </c>
      <c r="C78" s="304">
        <v>5000</v>
      </c>
      <c r="D78" s="304">
        <v>1089</v>
      </c>
      <c r="E78" s="304">
        <v>0</v>
      </c>
      <c r="F78" s="305">
        <v>1089</v>
      </c>
    </row>
    <row r="79" spans="1:6" ht="30" x14ac:dyDescent="0.25">
      <c r="A79" s="302"/>
      <c r="B79" s="303" t="s">
        <v>612</v>
      </c>
      <c r="C79" s="304">
        <v>10000</v>
      </c>
      <c r="D79" s="304">
        <v>1609</v>
      </c>
      <c r="E79" s="304">
        <v>0</v>
      </c>
      <c r="F79" s="305">
        <v>1609</v>
      </c>
    </row>
    <row r="80" spans="1:6" ht="30" x14ac:dyDescent="0.25">
      <c r="A80" s="302"/>
      <c r="B80" s="303" t="s">
        <v>613</v>
      </c>
      <c r="C80" s="304">
        <v>10000</v>
      </c>
      <c r="D80" s="304">
        <v>1609</v>
      </c>
      <c r="E80" s="304">
        <v>0</v>
      </c>
      <c r="F80" s="305">
        <v>1609</v>
      </c>
    </row>
    <row r="81" spans="1:6" ht="30" x14ac:dyDescent="0.25">
      <c r="A81" s="302"/>
      <c r="B81" s="303" t="s">
        <v>614</v>
      </c>
      <c r="C81" s="304">
        <v>14318</v>
      </c>
      <c r="D81" s="304">
        <v>2305</v>
      </c>
      <c r="E81" s="304">
        <v>0</v>
      </c>
      <c r="F81" s="305">
        <v>2305</v>
      </c>
    </row>
    <row r="82" spans="1:6" x14ac:dyDescent="0.25">
      <c r="A82" s="302"/>
      <c r="B82" s="303" t="s">
        <v>615</v>
      </c>
      <c r="C82" s="304">
        <v>80976</v>
      </c>
      <c r="D82" s="304">
        <v>10482</v>
      </c>
      <c r="E82" s="304">
        <v>0</v>
      </c>
      <c r="F82" s="305">
        <v>10482</v>
      </c>
    </row>
    <row r="83" spans="1:6" x14ac:dyDescent="0.25">
      <c r="A83" s="302"/>
      <c r="B83" s="303" t="s">
        <v>616</v>
      </c>
      <c r="C83" s="304">
        <v>5000</v>
      </c>
      <c r="D83" s="304">
        <v>838</v>
      </c>
      <c r="E83" s="304">
        <v>0</v>
      </c>
      <c r="F83" s="305">
        <v>838</v>
      </c>
    </row>
    <row r="84" spans="1:6" ht="30" x14ac:dyDescent="0.25">
      <c r="A84" s="302"/>
      <c r="B84" s="303" t="s">
        <v>617</v>
      </c>
      <c r="C84" s="304">
        <v>5000</v>
      </c>
      <c r="D84" s="304">
        <v>838</v>
      </c>
      <c r="E84" s="304">
        <v>0</v>
      </c>
      <c r="F84" s="305">
        <v>838</v>
      </c>
    </row>
    <row r="85" spans="1:6" x14ac:dyDescent="0.25">
      <c r="A85" s="302"/>
      <c r="B85" s="303" t="s">
        <v>618</v>
      </c>
      <c r="C85" s="304">
        <v>275</v>
      </c>
      <c r="D85" s="304">
        <v>41</v>
      </c>
      <c r="E85" s="304">
        <v>0</v>
      </c>
      <c r="F85" s="305">
        <v>41</v>
      </c>
    </row>
    <row r="86" spans="1:6" x14ac:dyDescent="0.25">
      <c r="A86" s="302"/>
      <c r="B86" s="303" t="s">
        <v>619</v>
      </c>
      <c r="C86" s="304">
        <v>10000</v>
      </c>
      <c r="D86" s="304">
        <v>1677</v>
      </c>
      <c r="E86" s="304">
        <v>0</v>
      </c>
      <c r="F86" s="305">
        <v>1677</v>
      </c>
    </row>
    <row r="87" spans="1:6" x14ac:dyDescent="0.25">
      <c r="A87" s="302"/>
      <c r="B87" s="303" t="s">
        <v>620</v>
      </c>
      <c r="C87" s="304">
        <v>10000</v>
      </c>
      <c r="D87" s="304">
        <v>1688</v>
      </c>
      <c r="E87" s="304">
        <v>0</v>
      </c>
      <c r="F87" s="305">
        <v>1688</v>
      </c>
    </row>
    <row r="88" spans="1:6" x14ac:dyDescent="0.25">
      <c r="A88" s="302"/>
      <c r="B88" s="303" t="s">
        <v>621</v>
      </c>
      <c r="C88" s="304">
        <v>15000</v>
      </c>
      <c r="D88" s="304">
        <v>2535</v>
      </c>
      <c r="E88" s="304">
        <v>0</v>
      </c>
      <c r="F88" s="305">
        <v>2535</v>
      </c>
    </row>
    <row r="89" spans="1:6" ht="30" x14ac:dyDescent="0.25">
      <c r="A89" s="302"/>
      <c r="B89" s="303" t="s">
        <v>622</v>
      </c>
      <c r="C89" s="304">
        <v>17412</v>
      </c>
      <c r="D89" s="304">
        <v>2875</v>
      </c>
      <c r="E89" s="304">
        <v>0</v>
      </c>
      <c r="F89" s="305">
        <v>2875</v>
      </c>
    </row>
    <row r="90" spans="1:6" x14ac:dyDescent="0.25">
      <c r="A90" s="302"/>
      <c r="B90" s="303" t="s">
        <v>623</v>
      </c>
      <c r="C90" s="304">
        <v>113304</v>
      </c>
      <c r="D90" s="304">
        <v>39419</v>
      </c>
      <c r="E90" s="304">
        <v>0</v>
      </c>
      <c r="F90" s="305">
        <v>39419</v>
      </c>
    </row>
    <row r="91" spans="1:6" x14ac:dyDescent="0.25">
      <c r="A91" s="302"/>
      <c r="B91" s="303" t="s">
        <v>624</v>
      </c>
      <c r="C91" s="304">
        <v>5000</v>
      </c>
      <c r="D91" s="304">
        <v>1089</v>
      </c>
      <c r="E91" s="304">
        <v>0</v>
      </c>
      <c r="F91" s="305">
        <v>1089</v>
      </c>
    </row>
    <row r="92" spans="1:6" ht="30" x14ac:dyDescent="0.25">
      <c r="A92" s="302"/>
      <c r="B92" s="303" t="s">
        <v>625</v>
      </c>
      <c r="C92" s="304">
        <v>11329</v>
      </c>
      <c r="D92" s="304">
        <v>1204</v>
      </c>
      <c r="E92" s="304">
        <v>0</v>
      </c>
      <c r="F92" s="305">
        <v>1204</v>
      </c>
    </row>
    <row r="93" spans="1:6" ht="30" x14ac:dyDescent="0.25">
      <c r="A93" s="302"/>
      <c r="B93" s="303" t="s">
        <v>626</v>
      </c>
      <c r="C93" s="304">
        <v>5000</v>
      </c>
      <c r="D93" s="304">
        <v>842</v>
      </c>
      <c r="E93" s="304">
        <v>0</v>
      </c>
      <c r="F93" s="305">
        <v>842</v>
      </c>
    </row>
    <row r="94" spans="1:6" ht="30" x14ac:dyDescent="0.25">
      <c r="A94" s="302"/>
      <c r="B94" s="303" t="s">
        <v>627</v>
      </c>
      <c r="C94" s="304">
        <v>10000</v>
      </c>
      <c r="D94" s="304">
        <v>1684</v>
      </c>
      <c r="E94" s="304">
        <v>0</v>
      </c>
      <c r="F94" s="305">
        <v>1684</v>
      </c>
    </row>
    <row r="95" spans="1:6" ht="30" x14ac:dyDescent="0.25">
      <c r="A95" s="302"/>
      <c r="B95" s="303" t="s">
        <v>628</v>
      </c>
      <c r="C95" s="304">
        <v>5000</v>
      </c>
      <c r="D95" s="304">
        <v>893</v>
      </c>
      <c r="E95" s="304">
        <v>0</v>
      </c>
      <c r="F95" s="305">
        <v>893</v>
      </c>
    </row>
    <row r="96" spans="1:6" ht="30" x14ac:dyDescent="0.25">
      <c r="A96" s="302"/>
      <c r="B96" s="303" t="s">
        <v>629</v>
      </c>
      <c r="C96" s="304">
        <v>25000</v>
      </c>
      <c r="D96" s="304">
        <v>1185</v>
      </c>
      <c r="E96" s="304">
        <v>0</v>
      </c>
      <c r="F96" s="305">
        <v>1185</v>
      </c>
    </row>
    <row r="97" spans="1:6" ht="30" x14ac:dyDescent="0.25">
      <c r="A97" s="302"/>
      <c r="B97" s="303" t="s">
        <v>630</v>
      </c>
      <c r="C97" s="304">
        <v>17412</v>
      </c>
      <c r="D97" s="304">
        <v>3744</v>
      </c>
      <c r="E97" s="304">
        <v>0</v>
      </c>
      <c r="F97" s="305">
        <v>3744</v>
      </c>
    </row>
    <row r="98" spans="1:6" x14ac:dyDescent="0.25">
      <c r="A98" s="302"/>
      <c r="B98" s="303" t="s">
        <v>631</v>
      </c>
      <c r="C98" s="304">
        <v>10000</v>
      </c>
      <c r="D98" s="304">
        <v>4427</v>
      </c>
      <c r="E98" s="304">
        <v>0</v>
      </c>
      <c r="F98" s="305">
        <v>4427</v>
      </c>
    </row>
    <row r="99" spans="1:6" ht="30" x14ac:dyDescent="0.25">
      <c r="A99" s="302"/>
      <c r="B99" s="303" t="s">
        <v>632</v>
      </c>
      <c r="C99" s="304">
        <v>5165</v>
      </c>
      <c r="D99" s="304">
        <v>512</v>
      </c>
      <c r="E99" s="304">
        <v>0</v>
      </c>
      <c r="F99" s="305">
        <v>512</v>
      </c>
    </row>
    <row r="100" spans="1:6" ht="30" x14ac:dyDescent="0.25">
      <c r="A100" s="302"/>
      <c r="B100" s="303" t="s">
        <v>633</v>
      </c>
      <c r="C100" s="304">
        <v>5000</v>
      </c>
      <c r="D100" s="304">
        <v>2214</v>
      </c>
      <c r="E100" s="304">
        <v>0</v>
      </c>
      <c r="F100" s="305">
        <v>2214</v>
      </c>
    </row>
    <row r="101" spans="1:6" ht="30" x14ac:dyDescent="0.25">
      <c r="A101" s="302"/>
      <c r="B101" s="303" t="s">
        <v>634</v>
      </c>
      <c r="C101" s="304">
        <v>15000</v>
      </c>
      <c r="D101" s="304">
        <v>6651</v>
      </c>
      <c r="E101" s="304">
        <v>0</v>
      </c>
      <c r="F101" s="305">
        <v>6651</v>
      </c>
    </row>
    <row r="102" spans="1:6" x14ac:dyDescent="0.25">
      <c r="A102" s="302"/>
      <c r="B102" s="303" t="s">
        <v>635</v>
      </c>
      <c r="C102" s="304">
        <v>14241</v>
      </c>
      <c r="D102" s="304">
        <v>199</v>
      </c>
      <c r="E102" s="304">
        <v>0</v>
      </c>
      <c r="F102" s="305">
        <v>199</v>
      </c>
    </row>
    <row r="103" spans="1:6" x14ac:dyDescent="0.25">
      <c r="A103" s="302"/>
      <c r="B103" s="303" t="s">
        <v>636</v>
      </c>
      <c r="C103" s="304">
        <v>10000</v>
      </c>
      <c r="D103" s="304">
        <v>140</v>
      </c>
      <c r="E103" s="304">
        <v>0</v>
      </c>
      <c r="F103" s="305">
        <v>140</v>
      </c>
    </row>
    <row r="104" spans="1:6" x14ac:dyDescent="0.25">
      <c r="A104" s="302"/>
      <c r="B104" s="303" t="s">
        <v>637</v>
      </c>
      <c r="C104" s="304">
        <v>5900</v>
      </c>
      <c r="D104" s="304">
        <v>82</v>
      </c>
      <c r="E104" s="304">
        <v>0</v>
      </c>
      <c r="F104" s="305">
        <v>82</v>
      </c>
    </row>
    <row r="105" spans="1:6" ht="30" x14ac:dyDescent="0.25">
      <c r="A105" s="302"/>
      <c r="B105" s="303" t="s">
        <v>638</v>
      </c>
      <c r="C105" s="304">
        <v>10000</v>
      </c>
      <c r="D105" s="304">
        <v>140</v>
      </c>
      <c r="E105" s="304">
        <v>0</v>
      </c>
      <c r="F105" s="305">
        <v>140</v>
      </c>
    </row>
    <row r="106" spans="1:6" x14ac:dyDescent="0.25">
      <c r="A106" s="302"/>
      <c r="B106" s="303" t="s">
        <v>354</v>
      </c>
      <c r="C106" s="304">
        <v>10000</v>
      </c>
      <c r="D106" s="304">
        <v>140</v>
      </c>
      <c r="E106" s="304">
        <v>0</v>
      </c>
      <c r="F106" s="305">
        <v>140</v>
      </c>
    </row>
    <row r="107" spans="1:6" x14ac:dyDescent="0.25">
      <c r="A107" s="302"/>
      <c r="B107" s="303" t="s">
        <v>639</v>
      </c>
      <c r="C107" s="304">
        <v>22423</v>
      </c>
      <c r="D107" s="304">
        <v>313</v>
      </c>
      <c r="E107" s="304">
        <v>0</v>
      </c>
      <c r="F107" s="305">
        <v>313</v>
      </c>
    </row>
    <row r="108" spans="1:6" x14ac:dyDescent="0.25">
      <c r="A108" s="302"/>
      <c r="B108" s="303" t="s">
        <v>640</v>
      </c>
      <c r="C108" s="304">
        <v>10000</v>
      </c>
      <c r="D108" s="304">
        <v>140</v>
      </c>
      <c r="E108" s="304">
        <v>0</v>
      </c>
      <c r="F108" s="305">
        <v>140</v>
      </c>
    </row>
    <row r="109" spans="1:6" x14ac:dyDescent="0.25">
      <c r="A109" s="302"/>
      <c r="B109" s="303" t="s">
        <v>641</v>
      </c>
      <c r="C109" s="304">
        <v>12000</v>
      </c>
      <c r="D109" s="304">
        <v>168</v>
      </c>
      <c r="E109" s="304">
        <v>0</v>
      </c>
      <c r="F109" s="305">
        <v>168</v>
      </c>
    </row>
    <row r="110" spans="1:6" ht="30" x14ac:dyDescent="0.25">
      <c r="A110" s="302"/>
      <c r="B110" s="303" t="s">
        <v>642</v>
      </c>
      <c r="C110" s="304">
        <v>10000</v>
      </c>
      <c r="D110" s="304">
        <v>140</v>
      </c>
      <c r="E110" s="304">
        <v>0</v>
      </c>
      <c r="F110" s="305">
        <v>140</v>
      </c>
    </row>
    <row r="111" spans="1:6" x14ac:dyDescent="0.25">
      <c r="A111" s="302"/>
      <c r="B111" s="303" t="s">
        <v>643</v>
      </c>
      <c r="C111" s="304">
        <v>10000</v>
      </c>
      <c r="D111" s="304">
        <v>140</v>
      </c>
      <c r="E111" s="304">
        <v>0</v>
      </c>
      <c r="F111" s="305">
        <v>140</v>
      </c>
    </row>
    <row r="112" spans="1:6" ht="30" x14ac:dyDescent="0.25">
      <c r="A112" s="302"/>
      <c r="B112" s="303" t="s">
        <v>644</v>
      </c>
      <c r="C112" s="304">
        <v>12736</v>
      </c>
      <c r="D112" s="304">
        <v>178</v>
      </c>
      <c r="E112" s="304">
        <v>0</v>
      </c>
      <c r="F112" s="305">
        <v>178</v>
      </c>
    </row>
    <row r="113" spans="1:6" ht="30" x14ac:dyDescent="0.25">
      <c r="A113" s="302"/>
      <c r="B113" s="303" t="s">
        <v>645</v>
      </c>
      <c r="C113" s="304">
        <v>10000</v>
      </c>
      <c r="D113" s="304">
        <v>140</v>
      </c>
      <c r="E113" s="304">
        <v>0</v>
      </c>
      <c r="F113" s="305">
        <v>140</v>
      </c>
    </row>
    <row r="114" spans="1:6" ht="30" x14ac:dyDescent="0.25">
      <c r="A114" s="302"/>
      <c r="B114" s="303" t="s">
        <v>646</v>
      </c>
      <c r="C114" s="304">
        <v>25000</v>
      </c>
      <c r="D114" s="304">
        <v>349</v>
      </c>
      <c r="E114" s="304">
        <v>0</v>
      </c>
      <c r="F114" s="305">
        <v>349</v>
      </c>
    </row>
    <row r="115" spans="1:6" ht="30" x14ac:dyDescent="0.25">
      <c r="A115" s="302"/>
      <c r="B115" s="303" t="s">
        <v>647</v>
      </c>
      <c r="C115" s="304">
        <v>4000</v>
      </c>
      <c r="D115" s="304">
        <v>56</v>
      </c>
      <c r="E115" s="304">
        <v>0</v>
      </c>
      <c r="F115" s="305">
        <v>56</v>
      </c>
    </row>
    <row r="116" spans="1:6" ht="30" x14ac:dyDescent="0.25">
      <c r="A116" s="302"/>
      <c r="B116" s="303" t="s">
        <v>648</v>
      </c>
      <c r="C116" s="304">
        <v>10000</v>
      </c>
      <c r="D116" s="304">
        <v>140</v>
      </c>
      <c r="E116" s="304">
        <v>0</v>
      </c>
      <c r="F116" s="305">
        <v>140</v>
      </c>
    </row>
    <row r="117" spans="1:6" x14ac:dyDescent="0.25">
      <c r="A117" s="302"/>
      <c r="B117" s="303" t="s">
        <v>649</v>
      </c>
      <c r="C117" s="304">
        <v>7308</v>
      </c>
      <c r="D117" s="304">
        <v>102</v>
      </c>
      <c r="E117" s="304">
        <v>0</v>
      </c>
      <c r="F117" s="305">
        <v>102</v>
      </c>
    </row>
    <row r="118" spans="1:6" x14ac:dyDescent="0.25">
      <c r="A118" s="302"/>
      <c r="B118" s="303" t="s">
        <v>605</v>
      </c>
      <c r="C118" s="304">
        <v>9258</v>
      </c>
      <c r="D118" s="304">
        <v>129</v>
      </c>
      <c r="E118" s="304">
        <v>0</v>
      </c>
      <c r="F118" s="305">
        <v>129</v>
      </c>
    </row>
    <row r="119" spans="1:6" ht="30" x14ac:dyDescent="0.25">
      <c r="A119" s="302"/>
      <c r="B119" s="303" t="s">
        <v>650</v>
      </c>
      <c r="C119" s="304">
        <v>100</v>
      </c>
      <c r="D119" s="304">
        <v>1</v>
      </c>
      <c r="E119" s="304">
        <v>0</v>
      </c>
      <c r="F119" s="305">
        <v>1</v>
      </c>
    </row>
    <row r="120" spans="1:6" x14ac:dyDescent="0.25">
      <c r="A120" s="302"/>
      <c r="B120" s="303" t="s">
        <v>651</v>
      </c>
      <c r="C120" s="304">
        <v>5000</v>
      </c>
      <c r="D120" s="304">
        <v>70</v>
      </c>
      <c r="E120" s="304">
        <v>0</v>
      </c>
      <c r="F120" s="305">
        <v>70</v>
      </c>
    </row>
    <row r="121" spans="1:6" ht="30" x14ac:dyDescent="0.25">
      <c r="A121" s="302"/>
      <c r="B121" s="303" t="s">
        <v>652</v>
      </c>
      <c r="C121" s="304">
        <v>10000</v>
      </c>
      <c r="D121" s="304">
        <v>140</v>
      </c>
      <c r="E121" s="304">
        <v>0</v>
      </c>
      <c r="F121" s="305">
        <v>140</v>
      </c>
    </row>
    <row r="122" spans="1:6" x14ac:dyDescent="0.25">
      <c r="A122" s="302"/>
      <c r="B122" s="303" t="s">
        <v>653</v>
      </c>
      <c r="C122" s="304">
        <v>5000</v>
      </c>
      <c r="D122" s="304">
        <v>70</v>
      </c>
      <c r="E122" s="304">
        <v>0</v>
      </c>
      <c r="F122" s="305">
        <v>70</v>
      </c>
    </row>
    <row r="123" spans="1:6" x14ac:dyDescent="0.25">
      <c r="A123" s="302"/>
      <c r="B123" s="303" t="s">
        <v>654</v>
      </c>
      <c r="C123" s="304">
        <v>10000</v>
      </c>
      <c r="D123" s="304">
        <v>140</v>
      </c>
      <c r="E123" s="304">
        <v>0</v>
      </c>
      <c r="F123" s="305">
        <v>140</v>
      </c>
    </row>
    <row r="124" spans="1:6" x14ac:dyDescent="0.25">
      <c r="A124" s="302"/>
      <c r="B124" s="303" t="s">
        <v>655</v>
      </c>
      <c r="C124" s="304">
        <v>30855</v>
      </c>
      <c r="D124" s="304">
        <v>431</v>
      </c>
      <c r="E124" s="304">
        <v>0</v>
      </c>
      <c r="F124" s="305">
        <v>431</v>
      </c>
    </row>
    <row r="125" spans="1:6" x14ac:dyDescent="0.25">
      <c r="A125" s="302"/>
      <c r="B125" s="303" t="s">
        <v>656</v>
      </c>
      <c r="C125" s="304">
        <v>5000</v>
      </c>
      <c r="D125" s="304">
        <v>70</v>
      </c>
      <c r="E125" s="304">
        <v>0</v>
      </c>
      <c r="F125" s="305">
        <v>70</v>
      </c>
    </row>
    <row r="126" spans="1:6" x14ac:dyDescent="0.25">
      <c r="A126" s="302"/>
      <c r="B126" s="303" t="s">
        <v>657</v>
      </c>
      <c r="C126" s="304">
        <v>5000</v>
      </c>
      <c r="D126" s="304">
        <v>70</v>
      </c>
      <c r="E126" s="304">
        <v>0</v>
      </c>
      <c r="F126" s="305">
        <v>70</v>
      </c>
    </row>
    <row r="127" spans="1:6" x14ac:dyDescent="0.25">
      <c r="A127" s="302"/>
      <c r="B127" s="303" t="s">
        <v>658</v>
      </c>
      <c r="C127" s="304">
        <v>611185</v>
      </c>
      <c r="D127" s="304">
        <v>8541</v>
      </c>
      <c r="E127" s="304">
        <v>0</v>
      </c>
      <c r="F127" s="305">
        <v>8541</v>
      </c>
    </row>
    <row r="128" spans="1:6" ht="30" x14ac:dyDescent="0.25">
      <c r="A128" s="302"/>
      <c r="B128" s="303" t="s">
        <v>659</v>
      </c>
      <c r="C128" s="304">
        <v>10000</v>
      </c>
      <c r="D128" s="304">
        <v>140</v>
      </c>
      <c r="E128" s="304">
        <v>0</v>
      </c>
      <c r="F128" s="305">
        <v>140</v>
      </c>
    </row>
    <row r="129" spans="1:6" x14ac:dyDescent="0.25">
      <c r="A129" s="302"/>
      <c r="B129" s="303" t="s">
        <v>660</v>
      </c>
      <c r="C129" s="304">
        <v>10000</v>
      </c>
      <c r="D129" s="304">
        <v>140</v>
      </c>
      <c r="E129" s="304">
        <v>0</v>
      </c>
      <c r="F129" s="305">
        <v>140</v>
      </c>
    </row>
    <row r="130" spans="1:6" ht="30" x14ac:dyDescent="0.25">
      <c r="A130" s="302"/>
      <c r="B130" s="303" t="s">
        <v>661</v>
      </c>
      <c r="C130" s="304">
        <v>10000</v>
      </c>
      <c r="D130" s="304">
        <v>140</v>
      </c>
      <c r="E130" s="304">
        <v>0</v>
      </c>
      <c r="F130" s="305">
        <v>140</v>
      </c>
    </row>
    <row r="131" spans="1:6" ht="30" x14ac:dyDescent="0.25">
      <c r="A131" s="302"/>
      <c r="B131" s="303" t="s">
        <v>662</v>
      </c>
      <c r="C131" s="304">
        <v>32767</v>
      </c>
      <c r="D131" s="304">
        <v>458</v>
      </c>
      <c r="E131" s="304">
        <v>0</v>
      </c>
      <c r="F131" s="305">
        <v>458</v>
      </c>
    </row>
    <row r="132" spans="1:6" x14ac:dyDescent="0.25">
      <c r="A132" s="302"/>
      <c r="B132" s="303" t="s">
        <v>663</v>
      </c>
      <c r="C132" s="304">
        <v>14611</v>
      </c>
      <c r="D132" s="304">
        <v>204</v>
      </c>
      <c r="E132" s="304">
        <v>0</v>
      </c>
      <c r="F132" s="305">
        <v>204</v>
      </c>
    </row>
    <row r="133" spans="1:6" x14ac:dyDescent="0.25">
      <c r="A133" s="302"/>
      <c r="B133" s="303" t="s">
        <v>664</v>
      </c>
      <c r="C133" s="304">
        <v>27400</v>
      </c>
      <c r="D133" s="304">
        <v>383</v>
      </c>
      <c r="E133" s="304">
        <v>0</v>
      </c>
      <c r="F133" s="305">
        <v>383</v>
      </c>
    </row>
    <row r="134" spans="1:6" ht="16.5" thickBot="1" x14ac:dyDescent="0.3">
      <c r="A134" s="302"/>
      <c r="B134" s="303" t="s">
        <v>665</v>
      </c>
      <c r="C134" s="304">
        <v>10000</v>
      </c>
      <c r="D134" s="304">
        <v>140</v>
      </c>
      <c r="E134" s="304">
        <v>0</v>
      </c>
      <c r="F134" s="305">
        <v>140</v>
      </c>
    </row>
    <row r="135" spans="1:6" ht="16.5" customHeight="1" thickBot="1" x14ac:dyDescent="0.3">
      <c r="A135" s="306"/>
      <c r="B135" s="306" t="s">
        <v>666</v>
      </c>
      <c r="C135" s="307">
        <f>SUM(C$19:C134)</f>
        <v>2164331</v>
      </c>
      <c r="D135" s="307">
        <f>SUM(D$19:D134)</f>
        <v>136556</v>
      </c>
      <c r="E135" s="307">
        <f>SUM(E$19:E134)</f>
        <v>0</v>
      </c>
      <c r="F135" s="285">
        <f>SUM(F$19:F134)</f>
        <v>136556</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REPORTING&amp;RYALE-NEW HAVEN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2015-07-07T17:05:46Z</cp:lastPrinted>
  <dcterms:created xsi:type="dcterms:W3CDTF">2015-07-07T17:06:46Z</dcterms:created>
  <dcterms:modified xsi:type="dcterms:W3CDTF">2015-07-08T14:50:01Z</dcterms:modified>
</cp:coreProperties>
</file>